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1"/>
  </bookViews>
  <sheets>
    <sheet name="runoff" sheetId="1" r:id="rId1"/>
    <sheet name="Water Gar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<sst xmlns="http://schemas.openxmlformats.org/spreadsheetml/2006/main" count="147" uniqueCount="56">
  <si>
    <t>Pasture</t>
  </si>
  <si>
    <t>Poor</t>
  </si>
  <si>
    <t>A</t>
  </si>
  <si>
    <t>B</t>
  </si>
  <si>
    <t>C</t>
  </si>
  <si>
    <t>D</t>
  </si>
  <si>
    <t>Fair</t>
  </si>
  <si>
    <t>Good</t>
  </si>
  <si>
    <t>Meadow</t>
  </si>
  <si>
    <t>Brush</t>
  </si>
  <si>
    <t>Woods with grass</t>
  </si>
  <si>
    <t>Farmsteads</t>
  </si>
  <si>
    <t>Herbaceous</t>
  </si>
  <si>
    <t>Oak Aspen</t>
  </si>
  <si>
    <t>Pinyon Juniper</t>
  </si>
  <si>
    <t>Sagebrush</t>
  </si>
  <si>
    <t>Desert Shrub</t>
  </si>
  <si>
    <t>Open Urban Space</t>
  </si>
  <si>
    <t>Parking lots</t>
  </si>
  <si>
    <t>Paved street with Open Ditch</t>
  </si>
  <si>
    <t>Gravel Road</t>
  </si>
  <si>
    <t>Row Crops Straight Row</t>
  </si>
  <si>
    <t>Row Crops Contoured</t>
  </si>
  <si>
    <t>Row Crops Contoured and Terraced</t>
  </si>
  <si>
    <t>Residential Urban</t>
  </si>
  <si>
    <t>Residential Rural</t>
  </si>
  <si>
    <t>Industrial 72% impervious</t>
  </si>
  <si>
    <t>Small Grain Contoured</t>
  </si>
  <si>
    <t>Small Grain Contoured and Terraced</t>
  </si>
  <si>
    <t>hydrologic conditions</t>
  </si>
  <si>
    <t>Soil Group</t>
  </si>
  <si>
    <t>Rainfall</t>
  </si>
  <si>
    <t>inches</t>
  </si>
  <si>
    <t>Land Use</t>
  </si>
  <si>
    <t>Commercial Business 85% impervious</t>
  </si>
  <si>
    <t>Paved Street with Curb</t>
  </si>
  <si>
    <t>Woods</t>
  </si>
  <si>
    <t>Small Grain Straight Row</t>
  </si>
  <si>
    <t>CN=</t>
  </si>
  <si>
    <t>conditions code</t>
  </si>
  <si>
    <t>soil code</t>
  </si>
  <si>
    <t>Max Retention</t>
  </si>
  <si>
    <t>Ia</t>
  </si>
  <si>
    <t>runoff</t>
  </si>
  <si>
    <t>Runoff</t>
  </si>
  <si>
    <t>Inches</t>
  </si>
  <si>
    <t>acres</t>
  </si>
  <si>
    <t>square feet</t>
  </si>
  <si>
    <t>Developed</t>
  </si>
  <si>
    <t>Predevelopment</t>
  </si>
  <si>
    <t>New Runoff</t>
  </si>
  <si>
    <t>Development</t>
  </si>
  <si>
    <t>Water Garden</t>
  </si>
  <si>
    <t>Curve Number</t>
  </si>
  <si>
    <t>Hydrologic Conditions</t>
  </si>
  <si>
    <t>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</si>
</sst>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33"/>
  <sheetViews>
    <sheetView workbookViewId="0" topLeftCell="A1">
      <selection activeCell="D13" sqref="D13"/>
    </sheetView>
  </sheetViews>
  <sheetFormatPr defaultColWidth="9.140625" defaultRowHeight="12.75"/>
  <cols>
    <col min="2" max="2" width="30.140625" style="0" customWidth="1"/>
    <col min="8" max="8" width="25.8515625" style="0" bestFit="1" customWidth="1"/>
    <col min="21" max="21" width="13.8515625" style="0" bestFit="1" customWidth="1"/>
    <col min="22" max="22" width="9.28125" style="0" customWidth="1"/>
  </cols>
  <sheetData>
    <row r="1" spans="1:11" ht="12.75">
      <c r="A1" s="3"/>
      <c r="B1" s="3"/>
      <c r="C1" s="3"/>
      <c r="D1" s="3"/>
      <c r="E1" s="3"/>
      <c r="F1" s="3"/>
      <c r="K1" s="8"/>
    </row>
    <row r="2" spans="1:11" ht="12.75">
      <c r="A2" s="3"/>
      <c r="B2" s="2"/>
      <c r="C2" s="1"/>
      <c r="D2" s="1"/>
      <c r="E2" s="1"/>
      <c r="F2" s="3"/>
      <c r="K2" s="8"/>
    </row>
    <row r="3" spans="1:6" ht="12.75">
      <c r="A3" s="3"/>
      <c r="B3" s="2" t="s">
        <v>33</v>
      </c>
      <c r="C3" s="1"/>
      <c r="D3" s="1" t="s">
        <v>30</v>
      </c>
      <c r="E3" s="1"/>
      <c r="F3" s="3"/>
    </row>
    <row r="4" spans="1:6" ht="12.75">
      <c r="A4" s="3"/>
      <c r="B4" s="2" t="s">
        <v>28</v>
      </c>
      <c r="C4" s="1"/>
      <c r="D4" s="2" t="s">
        <v>3</v>
      </c>
      <c r="E4" s="1"/>
      <c r="F4" s="3"/>
    </row>
    <row r="5" spans="1:6" ht="12.75">
      <c r="A5" s="3"/>
      <c r="B5" s="1"/>
      <c r="C5" s="1"/>
      <c r="D5" s="1"/>
      <c r="E5" s="1"/>
      <c r="F5" s="3"/>
    </row>
    <row r="6" spans="1:6" ht="12.75">
      <c r="A6" s="3"/>
      <c r="B6" s="1"/>
      <c r="C6" s="1"/>
      <c r="D6" s="1"/>
      <c r="E6" s="1"/>
      <c r="F6" s="3"/>
    </row>
    <row r="7" spans="1:6" ht="12.75">
      <c r="A7" s="3"/>
      <c r="B7" s="1"/>
      <c r="C7" s="1"/>
      <c r="D7" s="1"/>
      <c r="E7" s="1"/>
      <c r="F7" s="3"/>
    </row>
    <row r="8" spans="1:6" ht="12.75">
      <c r="A8" s="3"/>
      <c r="B8" s="1"/>
      <c r="C8" s="1"/>
      <c r="D8" s="1"/>
      <c r="E8" s="1"/>
      <c r="F8" s="3"/>
    </row>
    <row r="9" spans="1:7" ht="12.75">
      <c r="A9" s="3"/>
      <c r="B9" s="1"/>
      <c r="C9" s="1"/>
      <c r="D9" s="1"/>
      <c r="E9" s="1"/>
      <c r="F9" s="3"/>
      <c r="G9" s="4"/>
    </row>
    <row r="10" spans="1:8" ht="12.75">
      <c r="A10" s="3"/>
      <c r="B10" s="1"/>
      <c r="C10" s="1"/>
      <c r="D10" s="1"/>
      <c r="E10" s="1"/>
      <c r="F10" s="3"/>
      <c r="G10" s="4"/>
      <c r="H10" s="4"/>
    </row>
    <row r="11" spans="1:7" ht="12.75">
      <c r="A11" s="3"/>
      <c r="B11" s="1"/>
      <c r="C11" s="1"/>
      <c r="D11" s="1"/>
      <c r="E11" s="1"/>
      <c r="F11" s="3"/>
      <c r="G11" s="4"/>
    </row>
    <row r="12" spans="1:7" ht="12.75">
      <c r="A12" s="3"/>
      <c r="B12" s="2" t="s">
        <v>54</v>
      </c>
      <c r="C12" s="1"/>
      <c r="D12" s="2" t="s">
        <v>31</v>
      </c>
      <c r="E12" s="1"/>
      <c r="F12" s="3"/>
      <c r="G12" s="4"/>
    </row>
    <row r="13" spans="1:7" ht="12.75">
      <c r="A13" s="3"/>
      <c r="B13" s="2" t="s">
        <v>6</v>
      </c>
      <c r="C13" s="1"/>
      <c r="D13" s="2">
        <v>5</v>
      </c>
      <c r="E13" s="1" t="s">
        <v>32</v>
      </c>
      <c r="F13" s="3"/>
      <c r="G13" s="4"/>
    </row>
    <row r="14" spans="1:7" ht="12.75">
      <c r="A14" s="3"/>
      <c r="B14" s="2"/>
      <c r="C14" s="1"/>
      <c r="D14" s="1"/>
      <c r="E14" s="1"/>
      <c r="F14" s="3"/>
      <c r="G14" s="4"/>
    </row>
    <row r="15" spans="1:7" ht="12.75">
      <c r="A15" s="3"/>
      <c r="B15" s="2"/>
      <c r="C15" s="1"/>
      <c r="D15" s="1"/>
      <c r="E15" s="1"/>
      <c r="F15" s="3"/>
      <c r="G15" s="4"/>
    </row>
    <row r="16" spans="1:7" ht="12.75">
      <c r="A16" s="3"/>
      <c r="B16" s="2"/>
      <c r="C16" s="1"/>
      <c r="D16" s="1"/>
      <c r="E16" s="1"/>
      <c r="F16" s="3"/>
      <c r="G16" s="4"/>
    </row>
    <row r="17" spans="1:7" ht="12.75">
      <c r="A17" s="3"/>
      <c r="B17" s="2"/>
      <c r="C17" s="1"/>
      <c r="D17" s="1"/>
      <c r="E17" s="1"/>
      <c r="F17" s="3"/>
      <c r="G17" s="4"/>
    </row>
    <row r="18" spans="1:7" ht="12.75">
      <c r="A18" s="3"/>
      <c r="B18" s="1"/>
      <c r="C18" s="1"/>
      <c r="D18" s="1"/>
      <c r="E18" s="1"/>
      <c r="F18" s="3"/>
      <c r="G18" s="4"/>
    </row>
    <row r="19" spans="1:7" ht="12.75">
      <c r="A19" s="3"/>
      <c r="B19" s="1"/>
      <c r="C19" s="1"/>
      <c r="D19" s="1"/>
      <c r="E19" s="1"/>
      <c r="F19" s="3"/>
      <c r="G19" s="4"/>
    </row>
    <row r="20" spans="1:7" ht="12.75">
      <c r="A20" s="3"/>
      <c r="B20" s="3"/>
      <c r="C20" s="3"/>
      <c r="D20" s="3"/>
      <c r="E20" s="3"/>
      <c r="F20" s="3"/>
      <c r="G20" s="4"/>
    </row>
    <row r="21" spans="1:7" ht="12.75">
      <c r="A21" s="3"/>
      <c r="B21" s="5"/>
      <c r="C21" s="6"/>
      <c r="D21" s="5"/>
      <c r="E21" s="3"/>
      <c r="F21" s="3"/>
      <c r="G21" s="4"/>
    </row>
    <row r="22" spans="1:7" ht="12.75">
      <c r="A22" s="3"/>
      <c r="B22" s="6" t="s">
        <v>53</v>
      </c>
      <c r="C22" s="6" t="s">
        <v>44</v>
      </c>
      <c r="D22" s="5"/>
      <c r="E22" s="3"/>
      <c r="F22" s="3"/>
      <c r="G22" s="4"/>
    </row>
    <row r="23" spans="1:7" ht="12.75">
      <c r="A23" s="3"/>
      <c r="B23" s="6">
        <f>V41</f>
        <v>73</v>
      </c>
      <c r="C23" s="7">
        <f>V47</f>
        <v>2.280456463820055</v>
      </c>
      <c r="D23" s="5" t="s">
        <v>45</v>
      </c>
      <c r="E23" s="3"/>
      <c r="F23" s="3"/>
      <c r="G23" s="4"/>
    </row>
    <row r="24" spans="1:7" ht="12.75">
      <c r="A24" s="3"/>
      <c r="B24" s="5"/>
      <c r="C24" s="5"/>
      <c r="D24" s="5"/>
      <c r="E24" s="3"/>
      <c r="F24" s="3"/>
      <c r="G24" s="4"/>
    </row>
    <row r="25" spans="1:7" ht="12.75">
      <c r="A25" s="3"/>
      <c r="B25" s="3"/>
      <c r="C25" s="3"/>
      <c r="D25" s="3"/>
      <c r="E25" s="3"/>
      <c r="F25" s="3"/>
      <c r="G25" s="4"/>
    </row>
    <row r="26" spans="1:7" ht="12.75">
      <c r="A26" s="3"/>
      <c r="B26" s="3"/>
      <c r="C26" s="3"/>
      <c r="D26" s="3"/>
      <c r="E26" s="3"/>
      <c r="F26" s="3"/>
      <c r="G26" s="4"/>
    </row>
    <row r="33" spans="4:12" ht="12.75">
      <c r="D33" t="s">
        <v>1</v>
      </c>
      <c r="H33" t="s">
        <v>6</v>
      </c>
      <c r="L33" t="s">
        <v>7</v>
      </c>
    </row>
    <row r="34" spans="3:19" ht="12.75">
      <c r="C34" t="s">
        <v>2</v>
      </c>
      <c r="D34" t="s">
        <v>3</v>
      </c>
      <c r="E34" t="s">
        <v>4</v>
      </c>
      <c r="F34" t="s">
        <v>5</v>
      </c>
      <c r="G34" t="s">
        <v>2</v>
      </c>
      <c r="H34" t="s">
        <v>3</v>
      </c>
      <c r="I34" t="s">
        <v>4</v>
      </c>
      <c r="J34" t="s">
        <v>5</v>
      </c>
      <c r="K34" t="s">
        <v>2</v>
      </c>
      <c r="L34" t="s">
        <v>3</v>
      </c>
      <c r="M34" t="s">
        <v>4</v>
      </c>
      <c r="N34" t="s">
        <v>5</v>
      </c>
      <c r="Q34" t="s">
        <v>1</v>
      </c>
      <c r="R34" t="s">
        <v>2</v>
      </c>
      <c r="S34">
        <v>0.1</v>
      </c>
    </row>
    <row r="35" spans="2:19" ht="12.75">
      <c r="B35" t="s">
        <v>0</v>
      </c>
      <c r="C35">
        <v>68</v>
      </c>
      <c r="D35">
        <v>79</v>
      </c>
      <c r="E35">
        <v>86</v>
      </c>
      <c r="F35">
        <v>89</v>
      </c>
      <c r="G35">
        <v>49</v>
      </c>
      <c r="H35">
        <v>69</v>
      </c>
      <c r="I35">
        <v>79</v>
      </c>
      <c r="J35">
        <v>84</v>
      </c>
      <c r="K35">
        <v>39</v>
      </c>
      <c r="L35">
        <v>61</v>
      </c>
      <c r="M35">
        <v>74</v>
      </c>
      <c r="N35">
        <v>80</v>
      </c>
      <c r="Q35" t="s">
        <v>6</v>
      </c>
      <c r="R35" t="s">
        <v>3</v>
      </c>
      <c r="S35">
        <f>S34+0.1</f>
        <v>0.2</v>
      </c>
    </row>
    <row r="36" spans="2:19" ht="12.75">
      <c r="B36" t="s">
        <v>8</v>
      </c>
      <c r="C36">
        <v>30</v>
      </c>
      <c r="D36">
        <v>58</v>
      </c>
      <c r="E36">
        <v>71</v>
      </c>
      <c r="F36">
        <v>78</v>
      </c>
      <c r="G36">
        <v>30</v>
      </c>
      <c r="H36">
        <v>58</v>
      </c>
      <c r="I36">
        <v>71</v>
      </c>
      <c r="J36">
        <v>78</v>
      </c>
      <c r="K36">
        <v>30</v>
      </c>
      <c r="L36">
        <v>58</v>
      </c>
      <c r="M36">
        <v>71</v>
      </c>
      <c r="N36">
        <v>78</v>
      </c>
      <c r="Q36" t="s">
        <v>7</v>
      </c>
      <c r="R36" t="s">
        <v>4</v>
      </c>
      <c r="S36">
        <f aca="true" t="shared" si="0" ref="S36:S99">S35+0.1</f>
        <v>0.30000000000000004</v>
      </c>
    </row>
    <row r="37" spans="2:19" ht="12.75">
      <c r="B37" t="s">
        <v>9</v>
      </c>
      <c r="C37">
        <v>48</v>
      </c>
      <c r="D37">
        <v>67</v>
      </c>
      <c r="E37">
        <v>77</v>
      </c>
      <c r="F37">
        <v>83</v>
      </c>
      <c r="G37">
        <v>35</v>
      </c>
      <c r="H37">
        <v>56</v>
      </c>
      <c r="I37">
        <v>70</v>
      </c>
      <c r="J37">
        <v>77</v>
      </c>
      <c r="K37">
        <v>30</v>
      </c>
      <c r="L37">
        <v>48</v>
      </c>
      <c r="M37">
        <v>65</v>
      </c>
      <c r="N37">
        <v>73</v>
      </c>
      <c r="R37" t="s">
        <v>5</v>
      </c>
      <c r="S37">
        <f t="shared" si="0"/>
        <v>0.4</v>
      </c>
    </row>
    <row r="38" spans="2:22" ht="12.75">
      <c r="B38" t="s">
        <v>10</v>
      </c>
      <c r="C38">
        <v>57</v>
      </c>
      <c r="D38">
        <v>73</v>
      </c>
      <c r="E38">
        <v>82</v>
      </c>
      <c r="F38">
        <v>86</v>
      </c>
      <c r="G38">
        <v>43</v>
      </c>
      <c r="H38">
        <v>65</v>
      </c>
      <c r="I38">
        <v>76</v>
      </c>
      <c r="J38">
        <v>82</v>
      </c>
      <c r="K38">
        <v>32</v>
      </c>
      <c r="L38">
        <v>58</v>
      </c>
      <c r="M38">
        <v>72</v>
      </c>
      <c r="N38">
        <v>79</v>
      </c>
      <c r="S38">
        <f t="shared" si="0"/>
        <v>0.5</v>
      </c>
      <c r="U38" t="s">
        <v>39</v>
      </c>
      <c r="V38">
        <f>IF(B13="Poor",0,IF(B13="Fair",4,8))</f>
        <v>4</v>
      </c>
    </row>
    <row r="39" spans="2:22" ht="12.75">
      <c r="B39" t="s">
        <v>36</v>
      </c>
      <c r="C39">
        <v>45</v>
      </c>
      <c r="D39">
        <v>66</v>
      </c>
      <c r="E39">
        <v>77</v>
      </c>
      <c r="F39">
        <v>83</v>
      </c>
      <c r="G39">
        <v>36</v>
      </c>
      <c r="H39">
        <v>60</v>
      </c>
      <c r="I39">
        <v>73</v>
      </c>
      <c r="J39">
        <v>79</v>
      </c>
      <c r="K39">
        <v>30</v>
      </c>
      <c r="L39">
        <v>55</v>
      </c>
      <c r="M39">
        <v>70</v>
      </c>
      <c r="N39">
        <v>77</v>
      </c>
      <c r="S39">
        <f t="shared" si="0"/>
        <v>0.6</v>
      </c>
      <c r="U39" t="s">
        <v>40</v>
      </c>
      <c r="V39">
        <f>IF(D4="A",1,IF(D4="B",2,IF(D4="C",3,4)))</f>
        <v>2</v>
      </c>
    </row>
    <row r="40" spans="2:19" ht="12.75">
      <c r="B40" t="s">
        <v>11</v>
      </c>
      <c r="C40">
        <v>59</v>
      </c>
      <c r="D40">
        <v>74</v>
      </c>
      <c r="E40">
        <v>82</v>
      </c>
      <c r="F40">
        <v>86</v>
      </c>
      <c r="G40">
        <v>59</v>
      </c>
      <c r="H40">
        <v>74</v>
      </c>
      <c r="I40">
        <v>82</v>
      </c>
      <c r="J40">
        <v>86</v>
      </c>
      <c r="K40">
        <v>59</v>
      </c>
      <c r="L40">
        <v>74</v>
      </c>
      <c r="M40">
        <v>82</v>
      </c>
      <c r="N40">
        <v>86</v>
      </c>
      <c r="S40">
        <f t="shared" si="0"/>
        <v>0.7</v>
      </c>
    </row>
    <row r="41" spans="2:22" ht="12.75">
      <c r="B41" t="s">
        <v>12</v>
      </c>
      <c r="C41">
        <v>80</v>
      </c>
      <c r="D41">
        <v>80</v>
      </c>
      <c r="E41">
        <v>87</v>
      </c>
      <c r="F41">
        <v>93</v>
      </c>
      <c r="G41">
        <v>71</v>
      </c>
      <c r="H41">
        <v>71</v>
      </c>
      <c r="I41">
        <v>81</v>
      </c>
      <c r="J41">
        <v>89</v>
      </c>
      <c r="K41">
        <v>62</v>
      </c>
      <c r="L41">
        <v>62</v>
      </c>
      <c r="M41">
        <v>74</v>
      </c>
      <c r="N41">
        <v>85</v>
      </c>
      <c r="S41">
        <f t="shared" si="0"/>
        <v>0.7999999999999999</v>
      </c>
      <c r="U41" t="s">
        <v>38</v>
      </c>
      <c r="V41">
        <f>VLOOKUP(B4,B35:N60,V38+V39+1,FALSE)</f>
        <v>73</v>
      </c>
    </row>
    <row r="42" spans="2:19" ht="12.75">
      <c r="B42" t="s">
        <v>13</v>
      </c>
      <c r="C42">
        <v>66</v>
      </c>
      <c r="D42">
        <v>66</v>
      </c>
      <c r="E42">
        <v>74</v>
      </c>
      <c r="F42">
        <v>79</v>
      </c>
      <c r="G42">
        <v>48</v>
      </c>
      <c r="H42">
        <v>48</v>
      </c>
      <c r="I42">
        <v>57</v>
      </c>
      <c r="J42">
        <v>63</v>
      </c>
      <c r="K42">
        <v>30</v>
      </c>
      <c r="L42">
        <v>30</v>
      </c>
      <c r="M42">
        <v>41</v>
      </c>
      <c r="N42">
        <v>48</v>
      </c>
      <c r="S42">
        <f t="shared" si="0"/>
        <v>0.8999999999999999</v>
      </c>
    </row>
    <row r="43" spans="2:22" ht="12.75">
      <c r="B43" t="s">
        <v>14</v>
      </c>
      <c r="C43">
        <v>75</v>
      </c>
      <c r="D43">
        <v>75</v>
      </c>
      <c r="E43">
        <v>85</v>
      </c>
      <c r="F43">
        <v>89</v>
      </c>
      <c r="G43">
        <v>58</v>
      </c>
      <c r="H43">
        <v>58</v>
      </c>
      <c r="I43">
        <v>73</v>
      </c>
      <c r="J43">
        <v>80</v>
      </c>
      <c r="K43">
        <v>41</v>
      </c>
      <c r="L43">
        <v>41</v>
      </c>
      <c r="M43">
        <v>61</v>
      </c>
      <c r="N43">
        <v>71</v>
      </c>
      <c r="S43">
        <f t="shared" si="0"/>
        <v>0.9999999999999999</v>
      </c>
      <c r="U43" t="s">
        <v>41</v>
      </c>
      <c r="V43">
        <f>(1000/V41)-10</f>
        <v>3.698630136986301</v>
      </c>
    </row>
    <row r="44" spans="2:19" ht="12.75">
      <c r="B44" t="s">
        <v>15</v>
      </c>
      <c r="C44">
        <v>67</v>
      </c>
      <c r="D44">
        <v>67</v>
      </c>
      <c r="E44">
        <v>80</v>
      </c>
      <c r="F44">
        <v>85</v>
      </c>
      <c r="G44">
        <v>51</v>
      </c>
      <c r="H44">
        <v>51</v>
      </c>
      <c r="I44">
        <v>63</v>
      </c>
      <c r="J44">
        <v>70</v>
      </c>
      <c r="K44">
        <v>35</v>
      </c>
      <c r="L44">
        <v>35</v>
      </c>
      <c r="M44">
        <v>47</v>
      </c>
      <c r="N44">
        <v>55</v>
      </c>
      <c r="S44">
        <f t="shared" si="0"/>
        <v>1.0999999999999999</v>
      </c>
    </row>
    <row r="45" spans="2:22" ht="12.75">
      <c r="B45" t="s">
        <v>16</v>
      </c>
      <c r="C45">
        <v>63</v>
      </c>
      <c r="D45">
        <v>77</v>
      </c>
      <c r="E45">
        <v>85</v>
      </c>
      <c r="F45">
        <v>88</v>
      </c>
      <c r="G45">
        <v>55</v>
      </c>
      <c r="H45">
        <v>72</v>
      </c>
      <c r="I45">
        <v>81</v>
      </c>
      <c r="J45">
        <v>86</v>
      </c>
      <c r="K45">
        <v>49</v>
      </c>
      <c r="L45">
        <v>68</v>
      </c>
      <c r="M45">
        <v>79</v>
      </c>
      <c r="N45">
        <v>84</v>
      </c>
      <c r="S45">
        <f t="shared" si="0"/>
        <v>1.2</v>
      </c>
      <c r="U45" t="s">
        <v>42</v>
      </c>
      <c r="V45">
        <f>0.2*V43</f>
        <v>0.7397260273972602</v>
      </c>
    </row>
    <row r="46" spans="2:19" ht="12.75">
      <c r="B46" t="s">
        <v>17</v>
      </c>
      <c r="C46">
        <v>68</v>
      </c>
      <c r="D46">
        <v>79</v>
      </c>
      <c r="E46">
        <v>86</v>
      </c>
      <c r="F46">
        <v>89</v>
      </c>
      <c r="G46">
        <v>49</v>
      </c>
      <c r="H46">
        <v>69</v>
      </c>
      <c r="I46">
        <v>79</v>
      </c>
      <c r="J46">
        <v>84</v>
      </c>
      <c r="K46">
        <v>39</v>
      </c>
      <c r="L46">
        <v>61</v>
      </c>
      <c r="M46">
        <v>74</v>
      </c>
      <c r="N46">
        <v>80</v>
      </c>
      <c r="S46">
        <f t="shared" si="0"/>
        <v>1.3</v>
      </c>
    </row>
    <row r="47" spans="2:22" ht="12.75">
      <c r="B47" t="s">
        <v>18</v>
      </c>
      <c r="C47">
        <v>98</v>
      </c>
      <c r="D47">
        <v>98</v>
      </c>
      <c r="E47">
        <v>98</v>
      </c>
      <c r="F47">
        <v>98</v>
      </c>
      <c r="G47">
        <v>98</v>
      </c>
      <c r="H47">
        <v>98</v>
      </c>
      <c r="I47">
        <v>98</v>
      </c>
      <c r="J47">
        <v>98</v>
      </c>
      <c r="K47">
        <v>98</v>
      </c>
      <c r="L47">
        <v>98</v>
      </c>
      <c r="M47">
        <v>98</v>
      </c>
      <c r="N47">
        <v>98</v>
      </c>
      <c r="S47">
        <f t="shared" si="0"/>
        <v>1.4000000000000001</v>
      </c>
      <c r="U47" t="s">
        <v>43</v>
      </c>
      <c r="V47">
        <f>((D13-V45)^2)/(D13+0.8*V43)</f>
        <v>2.280456463820055</v>
      </c>
    </row>
    <row r="48" spans="2:19" ht="12.75">
      <c r="B48" t="s">
        <v>34</v>
      </c>
      <c r="C48">
        <v>89</v>
      </c>
      <c r="D48">
        <v>92</v>
      </c>
      <c r="E48">
        <v>94</v>
      </c>
      <c r="F48">
        <v>95</v>
      </c>
      <c r="G48">
        <v>89</v>
      </c>
      <c r="H48">
        <v>92</v>
      </c>
      <c r="I48">
        <v>94</v>
      </c>
      <c r="J48">
        <v>95</v>
      </c>
      <c r="K48">
        <v>89</v>
      </c>
      <c r="L48">
        <v>92</v>
      </c>
      <c r="M48">
        <v>94</v>
      </c>
      <c r="N48">
        <v>95</v>
      </c>
      <c r="S48">
        <f t="shared" si="0"/>
        <v>1.5000000000000002</v>
      </c>
    </row>
    <row r="49" spans="2:19" ht="12.75">
      <c r="B49" t="s">
        <v>26</v>
      </c>
      <c r="C49">
        <v>81</v>
      </c>
      <c r="D49">
        <v>88</v>
      </c>
      <c r="E49">
        <v>91</v>
      </c>
      <c r="F49">
        <v>93</v>
      </c>
      <c r="G49">
        <v>81</v>
      </c>
      <c r="H49">
        <v>88</v>
      </c>
      <c r="I49">
        <v>91</v>
      </c>
      <c r="J49">
        <v>93</v>
      </c>
      <c r="K49">
        <v>81</v>
      </c>
      <c r="L49">
        <v>88</v>
      </c>
      <c r="M49">
        <v>91</v>
      </c>
      <c r="N49">
        <v>93</v>
      </c>
      <c r="S49">
        <f t="shared" si="0"/>
        <v>1.6000000000000003</v>
      </c>
    </row>
    <row r="50" spans="2:19" ht="12.75">
      <c r="B50" t="s">
        <v>35</v>
      </c>
      <c r="C50">
        <v>98</v>
      </c>
      <c r="D50">
        <v>98</v>
      </c>
      <c r="E50">
        <v>98</v>
      </c>
      <c r="F50">
        <v>98</v>
      </c>
      <c r="G50">
        <v>98</v>
      </c>
      <c r="H50">
        <v>98</v>
      </c>
      <c r="I50">
        <v>98</v>
      </c>
      <c r="J50">
        <v>98</v>
      </c>
      <c r="K50">
        <v>98</v>
      </c>
      <c r="L50">
        <v>98</v>
      </c>
      <c r="M50">
        <v>98</v>
      </c>
      <c r="N50">
        <v>98</v>
      </c>
      <c r="S50">
        <f t="shared" si="0"/>
        <v>1.7000000000000004</v>
      </c>
    </row>
    <row r="51" spans="2:19" ht="12.75">
      <c r="B51" t="s">
        <v>19</v>
      </c>
      <c r="C51">
        <v>83</v>
      </c>
      <c r="D51">
        <v>89</v>
      </c>
      <c r="E51">
        <v>92</v>
      </c>
      <c r="F51">
        <v>93</v>
      </c>
      <c r="G51">
        <v>83</v>
      </c>
      <c r="H51">
        <v>89</v>
      </c>
      <c r="I51">
        <v>92</v>
      </c>
      <c r="J51">
        <v>93</v>
      </c>
      <c r="K51">
        <v>83</v>
      </c>
      <c r="L51">
        <v>89</v>
      </c>
      <c r="M51">
        <v>92</v>
      </c>
      <c r="N51">
        <v>93</v>
      </c>
      <c r="S51">
        <f t="shared" si="0"/>
        <v>1.8000000000000005</v>
      </c>
    </row>
    <row r="52" spans="2:19" ht="12.75">
      <c r="B52" t="s">
        <v>20</v>
      </c>
      <c r="C52">
        <v>76</v>
      </c>
      <c r="D52">
        <v>85</v>
      </c>
      <c r="E52">
        <v>89</v>
      </c>
      <c r="F52">
        <v>91</v>
      </c>
      <c r="G52">
        <v>76</v>
      </c>
      <c r="H52">
        <v>85</v>
      </c>
      <c r="I52">
        <v>89</v>
      </c>
      <c r="J52">
        <v>91</v>
      </c>
      <c r="K52">
        <v>76</v>
      </c>
      <c r="L52">
        <v>85</v>
      </c>
      <c r="M52">
        <v>89</v>
      </c>
      <c r="N52">
        <v>91</v>
      </c>
      <c r="S52">
        <f t="shared" si="0"/>
        <v>1.9000000000000006</v>
      </c>
    </row>
    <row r="53" spans="2:19" ht="12.75">
      <c r="B53" t="s">
        <v>24</v>
      </c>
      <c r="C53">
        <v>77</v>
      </c>
      <c r="D53">
        <v>85</v>
      </c>
      <c r="E53">
        <v>90</v>
      </c>
      <c r="F53">
        <v>92</v>
      </c>
      <c r="G53">
        <v>61</v>
      </c>
      <c r="H53">
        <v>75</v>
      </c>
      <c r="I53">
        <v>83</v>
      </c>
      <c r="J53">
        <v>87</v>
      </c>
      <c r="K53">
        <v>57</v>
      </c>
      <c r="L53">
        <v>72</v>
      </c>
      <c r="M53">
        <v>81</v>
      </c>
      <c r="N53">
        <v>86</v>
      </c>
      <c r="S53">
        <f t="shared" si="0"/>
        <v>2.0000000000000004</v>
      </c>
    </row>
    <row r="54" spans="2:19" ht="12.75">
      <c r="B54" t="s">
        <v>25</v>
      </c>
      <c r="C54">
        <v>54</v>
      </c>
      <c r="D54">
        <v>70</v>
      </c>
      <c r="E54">
        <v>80</v>
      </c>
      <c r="F54">
        <v>85</v>
      </c>
      <c r="G54">
        <v>51</v>
      </c>
      <c r="H54">
        <v>68</v>
      </c>
      <c r="I54">
        <v>79</v>
      </c>
      <c r="J54">
        <v>84</v>
      </c>
      <c r="K54">
        <v>46</v>
      </c>
      <c r="L54">
        <v>65</v>
      </c>
      <c r="M54">
        <v>77</v>
      </c>
      <c r="N54">
        <v>82</v>
      </c>
      <c r="S54">
        <f t="shared" si="0"/>
        <v>2.1000000000000005</v>
      </c>
    </row>
    <row r="55" spans="2:19" ht="12.75">
      <c r="B55" t="s">
        <v>21</v>
      </c>
      <c r="C55">
        <v>72</v>
      </c>
      <c r="D55">
        <v>81</v>
      </c>
      <c r="E55">
        <v>88</v>
      </c>
      <c r="F55">
        <v>91</v>
      </c>
      <c r="G55">
        <v>72</v>
      </c>
      <c r="H55">
        <v>81</v>
      </c>
      <c r="I55">
        <v>88</v>
      </c>
      <c r="J55">
        <v>91</v>
      </c>
      <c r="K55">
        <v>67</v>
      </c>
      <c r="L55">
        <v>78</v>
      </c>
      <c r="M55">
        <v>85</v>
      </c>
      <c r="N55">
        <v>89</v>
      </c>
      <c r="S55">
        <f t="shared" si="0"/>
        <v>2.2000000000000006</v>
      </c>
    </row>
    <row r="56" spans="2:19" ht="12.75">
      <c r="B56" t="s">
        <v>22</v>
      </c>
      <c r="C56">
        <v>70</v>
      </c>
      <c r="D56">
        <v>79</v>
      </c>
      <c r="E56">
        <v>84</v>
      </c>
      <c r="F56">
        <v>88</v>
      </c>
      <c r="G56">
        <v>70</v>
      </c>
      <c r="H56">
        <v>79</v>
      </c>
      <c r="I56">
        <v>84</v>
      </c>
      <c r="J56">
        <v>88</v>
      </c>
      <c r="K56">
        <v>65</v>
      </c>
      <c r="L56">
        <v>75</v>
      </c>
      <c r="M56">
        <v>82</v>
      </c>
      <c r="N56">
        <v>86</v>
      </c>
      <c r="S56">
        <f t="shared" si="0"/>
        <v>2.3000000000000007</v>
      </c>
    </row>
    <row r="57" spans="2:19" ht="12.75">
      <c r="B57" t="s">
        <v>23</v>
      </c>
      <c r="C57">
        <v>66</v>
      </c>
      <c r="D57">
        <v>74</v>
      </c>
      <c r="E57">
        <v>80</v>
      </c>
      <c r="F57">
        <v>82</v>
      </c>
      <c r="G57">
        <v>66</v>
      </c>
      <c r="H57">
        <v>74</v>
      </c>
      <c r="I57">
        <v>80</v>
      </c>
      <c r="J57">
        <v>82</v>
      </c>
      <c r="K57">
        <v>62</v>
      </c>
      <c r="L57">
        <v>71</v>
      </c>
      <c r="M57">
        <v>78</v>
      </c>
      <c r="N57">
        <v>81</v>
      </c>
      <c r="S57">
        <f t="shared" si="0"/>
        <v>2.400000000000001</v>
      </c>
    </row>
    <row r="58" spans="2:19" ht="12.75">
      <c r="B58" t="s">
        <v>37</v>
      </c>
      <c r="C58">
        <v>65</v>
      </c>
      <c r="D58">
        <v>76</v>
      </c>
      <c r="E58">
        <v>84</v>
      </c>
      <c r="F58">
        <v>88</v>
      </c>
      <c r="G58">
        <v>65</v>
      </c>
      <c r="H58">
        <v>76</v>
      </c>
      <c r="I58">
        <v>84</v>
      </c>
      <c r="J58">
        <v>88</v>
      </c>
      <c r="K58">
        <v>63</v>
      </c>
      <c r="L58">
        <v>75</v>
      </c>
      <c r="M58">
        <v>83</v>
      </c>
      <c r="N58">
        <v>87</v>
      </c>
      <c r="S58">
        <f t="shared" si="0"/>
        <v>2.500000000000001</v>
      </c>
    </row>
    <row r="59" spans="2:19" ht="12.75">
      <c r="B59" t="s">
        <v>27</v>
      </c>
      <c r="C59">
        <v>64</v>
      </c>
      <c r="D59">
        <v>75</v>
      </c>
      <c r="E59">
        <v>83</v>
      </c>
      <c r="F59">
        <v>85</v>
      </c>
      <c r="G59">
        <v>64</v>
      </c>
      <c r="H59">
        <v>75</v>
      </c>
      <c r="I59">
        <v>83</v>
      </c>
      <c r="J59">
        <v>85</v>
      </c>
      <c r="K59">
        <v>55</v>
      </c>
      <c r="L59">
        <v>69</v>
      </c>
      <c r="M59">
        <v>78</v>
      </c>
      <c r="N59">
        <v>83</v>
      </c>
      <c r="S59">
        <f t="shared" si="0"/>
        <v>2.600000000000001</v>
      </c>
    </row>
    <row r="60" spans="2:19" ht="12.75">
      <c r="B60" t="s">
        <v>28</v>
      </c>
      <c r="C60">
        <v>63</v>
      </c>
      <c r="D60">
        <v>73</v>
      </c>
      <c r="E60">
        <v>80</v>
      </c>
      <c r="F60">
        <v>83</v>
      </c>
      <c r="G60">
        <v>63</v>
      </c>
      <c r="H60">
        <v>73</v>
      </c>
      <c r="I60">
        <v>80</v>
      </c>
      <c r="J60">
        <v>83</v>
      </c>
      <c r="K60">
        <v>51</v>
      </c>
      <c r="L60">
        <v>67</v>
      </c>
      <c r="M60">
        <v>76</v>
      </c>
      <c r="N60">
        <v>80</v>
      </c>
      <c r="S60">
        <f t="shared" si="0"/>
        <v>2.700000000000001</v>
      </c>
    </row>
    <row r="61" ht="12.75">
      <c r="S61">
        <f t="shared" si="0"/>
        <v>2.800000000000001</v>
      </c>
    </row>
    <row r="62" ht="12.75">
      <c r="S62">
        <f t="shared" si="0"/>
        <v>2.9000000000000012</v>
      </c>
    </row>
    <row r="63" ht="12.75">
      <c r="S63">
        <f t="shared" si="0"/>
        <v>3.0000000000000013</v>
      </c>
    </row>
    <row r="64" ht="12.75">
      <c r="S64">
        <f t="shared" si="0"/>
        <v>3.1000000000000014</v>
      </c>
    </row>
    <row r="65" ht="12.75">
      <c r="S65">
        <f t="shared" si="0"/>
        <v>3.2000000000000015</v>
      </c>
    </row>
    <row r="66" ht="12.75">
      <c r="S66">
        <f t="shared" si="0"/>
        <v>3.3000000000000016</v>
      </c>
    </row>
    <row r="67" ht="12.75">
      <c r="S67">
        <f t="shared" si="0"/>
        <v>3.4000000000000017</v>
      </c>
    </row>
    <row r="68" ht="12.75">
      <c r="S68">
        <f t="shared" si="0"/>
        <v>3.5000000000000018</v>
      </c>
    </row>
    <row r="69" ht="12.75">
      <c r="S69">
        <f t="shared" si="0"/>
        <v>3.600000000000002</v>
      </c>
    </row>
    <row r="70" ht="12.75">
      <c r="S70">
        <f t="shared" si="0"/>
        <v>3.700000000000002</v>
      </c>
    </row>
    <row r="71" ht="12.75">
      <c r="S71">
        <f t="shared" si="0"/>
        <v>3.800000000000002</v>
      </c>
    </row>
    <row r="72" ht="12.75">
      <c r="S72">
        <f t="shared" si="0"/>
        <v>3.900000000000002</v>
      </c>
    </row>
    <row r="73" ht="12.75">
      <c r="S73">
        <f t="shared" si="0"/>
        <v>4.000000000000002</v>
      </c>
    </row>
    <row r="74" ht="12.75">
      <c r="S74">
        <f t="shared" si="0"/>
        <v>4.100000000000001</v>
      </c>
    </row>
    <row r="75" ht="12.75">
      <c r="S75">
        <f t="shared" si="0"/>
        <v>4.200000000000001</v>
      </c>
    </row>
    <row r="76" ht="12.75">
      <c r="S76">
        <f t="shared" si="0"/>
        <v>4.300000000000001</v>
      </c>
    </row>
    <row r="77" ht="12.75">
      <c r="S77">
        <f t="shared" si="0"/>
        <v>4.4</v>
      </c>
    </row>
    <row r="78" ht="12.75">
      <c r="S78">
        <f t="shared" si="0"/>
        <v>4.5</v>
      </c>
    </row>
    <row r="79" ht="12.75">
      <c r="S79">
        <f t="shared" si="0"/>
        <v>4.6</v>
      </c>
    </row>
    <row r="80" ht="12.75">
      <c r="S80">
        <f t="shared" si="0"/>
        <v>4.699999999999999</v>
      </c>
    </row>
    <row r="81" ht="12.75">
      <c r="S81">
        <f t="shared" si="0"/>
        <v>4.799999999999999</v>
      </c>
    </row>
    <row r="82" ht="12.75">
      <c r="S82">
        <f t="shared" si="0"/>
        <v>4.899999999999999</v>
      </c>
    </row>
    <row r="83" ht="12.75">
      <c r="S83">
        <f t="shared" si="0"/>
        <v>4.999999999999998</v>
      </c>
    </row>
    <row r="84" ht="12.75">
      <c r="S84">
        <f t="shared" si="0"/>
        <v>5.099999999999998</v>
      </c>
    </row>
    <row r="85" ht="12.75">
      <c r="S85">
        <f t="shared" si="0"/>
        <v>5.1999999999999975</v>
      </c>
    </row>
    <row r="86" ht="12.75">
      <c r="S86">
        <f t="shared" si="0"/>
        <v>5.299999999999997</v>
      </c>
    </row>
    <row r="87" ht="12.75">
      <c r="S87">
        <f t="shared" si="0"/>
        <v>5.399999999999997</v>
      </c>
    </row>
    <row r="88" ht="12.75">
      <c r="S88">
        <f t="shared" si="0"/>
        <v>5.4999999999999964</v>
      </c>
    </row>
    <row r="89" ht="12.75">
      <c r="S89">
        <f t="shared" si="0"/>
        <v>5.599999999999996</v>
      </c>
    </row>
    <row r="90" ht="12.75">
      <c r="S90">
        <f t="shared" si="0"/>
        <v>5.699999999999996</v>
      </c>
    </row>
    <row r="91" ht="12.75">
      <c r="S91">
        <f t="shared" si="0"/>
        <v>5.799999999999995</v>
      </c>
    </row>
    <row r="92" ht="12.75">
      <c r="S92">
        <f t="shared" si="0"/>
        <v>5.899999999999995</v>
      </c>
    </row>
    <row r="93" ht="12.75">
      <c r="S93">
        <f t="shared" si="0"/>
        <v>5.999999999999995</v>
      </c>
    </row>
    <row r="94" ht="12.75">
      <c r="S94">
        <f t="shared" si="0"/>
        <v>6.099999999999994</v>
      </c>
    </row>
    <row r="95" ht="12.75">
      <c r="S95">
        <f t="shared" si="0"/>
        <v>6.199999999999994</v>
      </c>
    </row>
    <row r="96" ht="12.75">
      <c r="S96">
        <f t="shared" si="0"/>
        <v>6.299999999999994</v>
      </c>
    </row>
    <row r="97" ht="12.75">
      <c r="S97">
        <f t="shared" si="0"/>
        <v>6.399999999999993</v>
      </c>
    </row>
    <row r="98" ht="12.75">
      <c r="S98">
        <f t="shared" si="0"/>
        <v>6.499999999999993</v>
      </c>
    </row>
    <row r="99" ht="12.75">
      <c r="S99">
        <f t="shared" si="0"/>
        <v>6.5999999999999925</v>
      </c>
    </row>
    <row r="100" ht="12.75">
      <c r="S100">
        <f aca="true" t="shared" si="1" ref="S100:S129">S99+0.1</f>
        <v>6.699999999999992</v>
      </c>
    </row>
    <row r="101" ht="12.75">
      <c r="S101">
        <f t="shared" si="1"/>
        <v>6.799999999999992</v>
      </c>
    </row>
    <row r="102" ht="12.75">
      <c r="S102">
        <f t="shared" si="1"/>
        <v>6.8999999999999915</v>
      </c>
    </row>
    <row r="103" ht="12.75">
      <c r="S103">
        <f t="shared" si="1"/>
        <v>6.999999999999991</v>
      </c>
    </row>
    <row r="104" ht="12.75">
      <c r="S104">
        <f t="shared" si="1"/>
        <v>7.099999999999991</v>
      </c>
    </row>
    <row r="105" ht="12.75">
      <c r="S105">
        <f t="shared" si="1"/>
        <v>7.19999999999999</v>
      </c>
    </row>
    <row r="106" ht="12.75">
      <c r="S106">
        <f t="shared" si="1"/>
        <v>7.29999999999999</v>
      </c>
    </row>
    <row r="107" ht="12.75">
      <c r="S107">
        <f t="shared" si="1"/>
        <v>7.39999999999999</v>
      </c>
    </row>
    <row r="108" ht="12.75">
      <c r="S108">
        <f t="shared" si="1"/>
        <v>7.499999999999989</v>
      </c>
    </row>
    <row r="109" ht="12.75">
      <c r="S109">
        <f t="shared" si="1"/>
        <v>7.599999999999989</v>
      </c>
    </row>
    <row r="110" ht="12.75">
      <c r="S110">
        <f t="shared" si="1"/>
        <v>7.699999999999989</v>
      </c>
    </row>
    <row r="111" ht="12.75">
      <c r="S111">
        <f t="shared" si="1"/>
        <v>7.799999999999988</v>
      </c>
    </row>
    <row r="112" ht="12.75">
      <c r="S112">
        <f t="shared" si="1"/>
        <v>7.899999999999988</v>
      </c>
    </row>
    <row r="113" ht="12.75">
      <c r="S113">
        <f t="shared" si="1"/>
        <v>7.999999999999988</v>
      </c>
    </row>
    <row r="114" ht="12.75">
      <c r="S114">
        <f t="shared" si="1"/>
        <v>8.099999999999987</v>
      </c>
    </row>
    <row r="115" ht="12.75">
      <c r="S115">
        <f t="shared" si="1"/>
        <v>8.199999999999987</v>
      </c>
    </row>
    <row r="116" ht="12.75">
      <c r="S116">
        <f t="shared" si="1"/>
        <v>8.299999999999986</v>
      </c>
    </row>
    <row r="117" ht="12.75">
      <c r="S117">
        <f t="shared" si="1"/>
        <v>8.399999999999986</v>
      </c>
    </row>
    <row r="118" ht="12.75">
      <c r="S118">
        <f t="shared" si="1"/>
        <v>8.499999999999986</v>
      </c>
    </row>
    <row r="119" ht="12.75">
      <c r="S119">
        <f t="shared" si="1"/>
        <v>8.599999999999985</v>
      </c>
    </row>
    <row r="120" ht="12.75">
      <c r="S120">
        <f t="shared" si="1"/>
        <v>8.699999999999985</v>
      </c>
    </row>
    <row r="121" ht="12.75">
      <c r="S121">
        <f t="shared" si="1"/>
        <v>8.799999999999985</v>
      </c>
    </row>
    <row r="122" ht="12.75">
      <c r="S122">
        <f t="shared" si="1"/>
        <v>8.899999999999984</v>
      </c>
    </row>
    <row r="123" ht="12.75">
      <c r="S123">
        <f t="shared" si="1"/>
        <v>8.999999999999984</v>
      </c>
    </row>
    <row r="124" ht="12.75">
      <c r="S124">
        <f t="shared" si="1"/>
        <v>9.099999999999984</v>
      </c>
    </row>
    <row r="125" ht="12.75">
      <c r="S125">
        <f t="shared" si="1"/>
        <v>9.199999999999983</v>
      </c>
    </row>
    <row r="126" ht="12.75">
      <c r="S126">
        <f t="shared" si="1"/>
        <v>9.299999999999983</v>
      </c>
    </row>
    <row r="127" ht="12.75">
      <c r="S127">
        <f t="shared" si="1"/>
        <v>9.399999999999983</v>
      </c>
    </row>
    <row r="128" ht="12.75">
      <c r="S128">
        <f t="shared" si="1"/>
        <v>9.499999999999982</v>
      </c>
    </row>
    <row r="129" ht="12.75">
      <c r="S129">
        <f t="shared" si="1"/>
        <v>9.599999999999982</v>
      </c>
    </row>
    <row r="130" ht="12.75">
      <c r="S130">
        <f>S129+0.1</f>
        <v>9.699999999999982</v>
      </c>
    </row>
    <row r="131" ht="12.75">
      <c r="S131">
        <f>S130+0.1</f>
        <v>9.799999999999981</v>
      </c>
    </row>
    <row r="132" ht="12.75">
      <c r="S132">
        <f>S131+0.1</f>
        <v>9.89999999999998</v>
      </c>
    </row>
    <row r="133" ht="12.75">
      <c r="S133">
        <f>S132+0.1</f>
        <v>9.99999999999998</v>
      </c>
    </row>
  </sheetData>
  <dataValidations count="5">
    <dataValidation type="list" allowBlank="1" showInputMessage="1" showErrorMessage="1" sqref="B13">
      <formula1>$Q$34:$Q$36</formula1>
    </dataValidation>
    <dataValidation type="list" allowBlank="1" showInputMessage="1" showErrorMessage="1" sqref="D4">
      <formula1>$R$34:$R$37</formula1>
    </dataValidation>
    <dataValidation type="list" allowBlank="1" showInputMessage="1" showErrorMessage="1" sqref="D13">
      <formula1>$S$34:$S$133</formula1>
    </dataValidation>
    <dataValidation type="list" allowBlank="1" showInputMessage="1" showErrorMessage="1" sqref="B4">
      <formula1>$B$35:$B$60</formula1>
    </dataValidation>
    <dataValidation type="list" allowBlank="1" showInputMessage="1" showErrorMessage="1" sqref="K2">
      <formula1>$B$40:$B$43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209"/>
  <sheetViews>
    <sheetView tabSelected="1" workbookViewId="0" topLeftCell="A1">
      <selection activeCell="S34" sqref="S34:S133"/>
    </sheetView>
  </sheetViews>
  <sheetFormatPr defaultColWidth="9.140625" defaultRowHeight="12.75"/>
  <cols>
    <col min="2" max="2" width="30.140625" style="0" customWidth="1"/>
    <col min="7" max="7" width="14.28125" style="0" bestFit="1" customWidth="1"/>
    <col min="8" max="8" width="10.00390625" style="0" customWidth="1"/>
    <col min="9" max="9" width="10.140625" style="0" bestFit="1" customWidth="1"/>
    <col min="21" max="21" width="13.8515625" style="0" bestFit="1" customWidth="1"/>
    <col min="22" max="22" width="9.28125" style="0" customWidth="1"/>
  </cols>
  <sheetData>
    <row r="1" spans="1:23" ht="12.75">
      <c r="A1" s="3"/>
      <c r="B1" s="3"/>
      <c r="C1" s="3"/>
      <c r="D1" s="3"/>
      <c r="E1" s="3"/>
      <c r="F1" s="3"/>
      <c r="G1" s="3"/>
      <c r="H1" s="3"/>
      <c r="I1" s="3"/>
      <c r="J1" s="3"/>
      <c r="W1">
        <v>0.1</v>
      </c>
    </row>
    <row r="2" spans="1:23" ht="12.75">
      <c r="A2" s="3"/>
      <c r="B2" s="2"/>
      <c r="C2" s="1"/>
      <c r="D2" s="1"/>
      <c r="E2" s="1"/>
      <c r="F2" s="3"/>
      <c r="G2" s="3"/>
      <c r="H2" s="3"/>
      <c r="I2" s="3"/>
      <c r="J2" s="3"/>
      <c r="W2">
        <f>W1+0.1</f>
        <v>0.2</v>
      </c>
    </row>
    <row r="3" spans="1:23" ht="12.75">
      <c r="A3" s="3"/>
      <c r="B3" s="2" t="s">
        <v>33</v>
      </c>
      <c r="C3" s="1"/>
      <c r="D3" s="1" t="s">
        <v>30</v>
      </c>
      <c r="E3" s="1"/>
      <c r="F3" s="3"/>
      <c r="G3" s="2"/>
      <c r="H3" s="2" t="s">
        <v>44</v>
      </c>
      <c r="I3" s="1"/>
      <c r="J3" s="3"/>
      <c r="W3">
        <f aca="true" t="shared" si="0" ref="W3:W10">W2+0.1</f>
        <v>0.30000000000000004</v>
      </c>
    </row>
    <row r="4" spans="1:23" ht="12.75">
      <c r="A4" s="3"/>
      <c r="B4" s="2" t="s">
        <v>18</v>
      </c>
      <c r="C4" s="1"/>
      <c r="D4" s="2" t="s">
        <v>3</v>
      </c>
      <c r="E4" s="1"/>
      <c r="F4" s="3"/>
      <c r="G4" s="1"/>
      <c r="H4" s="1"/>
      <c r="I4" s="1"/>
      <c r="J4" s="3"/>
      <c r="W4">
        <f t="shared" si="0"/>
        <v>0.4</v>
      </c>
    </row>
    <row r="5" spans="1:23" ht="12.75">
      <c r="A5" s="3"/>
      <c r="B5" s="1"/>
      <c r="C5" s="1"/>
      <c r="D5" s="1"/>
      <c r="E5" s="1"/>
      <c r="F5" s="3"/>
      <c r="G5" s="1" t="s">
        <v>49</v>
      </c>
      <c r="H5" s="2">
        <v>3</v>
      </c>
      <c r="I5" s="1" t="s">
        <v>32</v>
      </c>
      <c r="J5" s="3"/>
      <c r="P5" s="8"/>
      <c r="W5">
        <f t="shared" si="0"/>
        <v>0.5</v>
      </c>
    </row>
    <row r="6" spans="1:23" ht="12.75">
      <c r="A6" s="3"/>
      <c r="B6" s="1"/>
      <c r="C6" s="1"/>
      <c r="D6" s="1"/>
      <c r="E6" s="1"/>
      <c r="F6" s="3"/>
      <c r="G6" s="1"/>
      <c r="H6" s="1"/>
      <c r="I6" s="1"/>
      <c r="J6" s="3"/>
      <c r="P6" s="8"/>
      <c r="W6">
        <f t="shared" si="0"/>
        <v>0.6</v>
      </c>
    </row>
    <row r="7" spans="1:23" ht="12.75">
      <c r="A7" s="3"/>
      <c r="B7" s="1"/>
      <c r="C7" s="1"/>
      <c r="D7" s="1"/>
      <c r="E7" s="1"/>
      <c r="F7" s="3"/>
      <c r="G7" s="1" t="s">
        <v>48</v>
      </c>
      <c r="H7" s="2">
        <v>5.5</v>
      </c>
      <c r="I7" s="1" t="s">
        <v>32</v>
      </c>
      <c r="J7" s="3"/>
      <c r="W7">
        <f t="shared" si="0"/>
        <v>0.7</v>
      </c>
    </row>
    <row r="8" spans="1:23" ht="12.75">
      <c r="A8" s="3"/>
      <c r="B8" s="1"/>
      <c r="C8" s="1"/>
      <c r="D8" s="1"/>
      <c r="E8" s="1"/>
      <c r="F8" s="3"/>
      <c r="G8" s="5"/>
      <c r="H8" s="5"/>
      <c r="I8" s="5"/>
      <c r="J8" s="3"/>
      <c r="W8">
        <f t="shared" si="0"/>
        <v>0.7999999999999999</v>
      </c>
    </row>
    <row r="9" spans="1:23" ht="12.75">
      <c r="A9" s="3"/>
      <c r="B9" s="1"/>
      <c r="C9" s="1"/>
      <c r="D9" s="1"/>
      <c r="E9" s="1"/>
      <c r="F9" s="3"/>
      <c r="G9" s="5" t="s">
        <v>50</v>
      </c>
      <c r="H9" s="6">
        <f>H7-H5</f>
        <v>2.5</v>
      </c>
      <c r="I9" s="5" t="s">
        <v>32</v>
      </c>
      <c r="J9" s="3"/>
      <c r="W9">
        <f t="shared" si="0"/>
        <v>0.8999999999999999</v>
      </c>
    </row>
    <row r="10" spans="1:23" ht="12.75">
      <c r="A10" s="3"/>
      <c r="B10" s="1"/>
      <c r="C10" s="1"/>
      <c r="D10" s="1"/>
      <c r="E10" s="1"/>
      <c r="F10" s="3"/>
      <c r="G10" s="5"/>
      <c r="H10" s="5"/>
      <c r="I10" s="5"/>
      <c r="J10" s="3"/>
      <c r="W10">
        <f t="shared" si="0"/>
        <v>0.9999999999999999</v>
      </c>
    </row>
    <row r="11" spans="1:23" ht="12.75">
      <c r="A11" s="3"/>
      <c r="B11" s="1"/>
      <c r="C11" s="1"/>
      <c r="D11" s="1"/>
      <c r="E11" s="1"/>
      <c r="F11" s="3"/>
      <c r="G11" s="3"/>
      <c r="H11" s="3"/>
      <c r="I11" s="3"/>
      <c r="J11" s="3"/>
      <c r="W11">
        <f>W10+1</f>
        <v>2</v>
      </c>
    </row>
    <row r="12" spans="1:23" ht="12.75">
      <c r="A12" s="3"/>
      <c r="B12" s="2" t="s">
        <v>29</v>
      </c>
      <c r="C12" s="1"/>
      <c r="D12" s="2" t="s">
        <v>31</v>
      </c>
      <c r="E12" s="1"/>
      <c r="F12" s="3"/>
      <c r="G12" s="3"/>
      <c r="H12" s="3"/>
      <c r="I12" s="3"/>
      <c r="J12" s="3"/>
      <c r="W12">
        <f aca="true" t="shared" si="1" ref="W12:W66">W11+1</f>
        <v>3</v>
      </c>
    </row>
    <row r="13" spans="1:23" ht="12.75">
      <c r="A13" s="3"/>
      <c r="B13" s="2" t="s">
        <v>6</v>
      </c>
      <c r="C13" s="1"/>
      <c r="D13" s="2">
        <v>5.5</v>
      </c>
      <c r="E13" s="1" t="s">
        <v>32</v>
      </c>
      <c r="F13" s="3"/>
      <c r="G13" s="1" t="s">
        <v>51</v>
      </c>
      <c r="H13" s="1">
        <v>194</v>
      </c>
      <c r="I13" s="1" t="s">
        <v>46</v>
      </c>
      <c r="J13" s="3"/>
      <c r="W13">
        <f t="shared" si="1"/>
        <v>4</v>
      </c>
    </row>
    <row r="14" spans="1:23" ht="12.75">
      <c r="A14" s="3"/>
      <c r="B14" s="2"/>
      <c r="C14" s="1"/>
      <c r="D14" s="1"/>
      <c r="E14" s="1"/>
      <c r="F14" s="3"/>
      <c r="G14" s="5"/>
      <c r="H14" s="5"/>
      <c r="I14" s="5"/>
      <c r="J14" s="3"/>
      <c r="W14">
        <f t="shared" si="1"/>
        <v>5</v>
      </c>
    </row>
    <row r="15" spans="1:23" ht="12.75">
      <c r="A15" s="3"/>
      <c r="B15" s="2"/>
      <c r="C15" s="1"/>
      <c r="D15" s="1"/>
      <c r="E15" s="1"/>
      <c r="F15" s="3"/>
      <c r="G15" s="5" t="s">
        <v>52</v>
      </c>
      <c r="H15" s="9">
        <f>H9*H13/IF(D4="A",24,IF(D4="B",17,IF(D4="C",7,2)))</f>
        <v>28.529411764705884</v>
      </c>
      <c r="I15" s="5" t="s">
        <v>46</v>
      </c>
      <c r="J15" s="3"/>
      <c r="W15">
        <f t="shared" si="1"/>
        <v>6</v>
      </c>
    </row>
    <row r="16" spans="1:23" ht="12.75">
      <c r="A16" s="3"/>
      <c r="B16" s="2"/>
      <c r="C16" s="1"/>
      <c r="D16" s="1"/>
      <c r="E16" s="1"/>
      <c r="F16" s="3"/>
      <c r="G16" s="5"/>
      <c r="H16" s="9"/>
      <c r="I16" s="5"/>
      <c r="J16" s="3"/>
      <c r="W16">
        <f t="shared" si="1"/>
        <v>7</v>
      </c>
    </row>
    <row r="17" spans="1:23" ht="12.75">
      <c r="A17" s="3"/>
      <c r="B17" s="2"/>
      <c r="C17" s="1"/>
      <c r="D17" s="1"/>
      <c r="E17" s="1"/>
      <c r="F17" s="3"/>
      <c r="G17" s="5" t="s">
        <v>52</v>
      </c>
      <c r="H17" s="9">
        <f>H15*43560</f>
        <v>1242741.1764705882</v>
      </c>
      <c r="I17" s="5" t="s">
        <v>47</v>
      </c>
      <c r="J17" s="3"/>
      <c r="W17">
        <f t="shared" si="1"/>
        <v>8</v>
      </c>
    </row>
    <row r="18" spans="1:23" ht="12.75">
      <c r="A18" s="3"/>
      <c r="B18" s="1"/>
      <c r="C18" s="1"/>
      <c r="D18" s="1"/>
      <c r="E18" s="1"/>
      <c r="F18" s="3"/>
      <c r="G18" s="5"/>
      <c r="H18" s="5"/>
      <c r="I18" s="5"/>
      <c r="J18" s="3"/>
      <c r="W18">
        <f t="shared" si="1"/>
        <v>9</v>
      </c>
    </row>
    <row r="19" spans="1:23" ht="12.75">
      <c r="A19" s="3"/>
      <c r="B19" s="1"/>
      <c r="C19" s="1"/>
      <c r="D19" s="1"/>
      <c r="E19" s="1"/>
      <c r="F19" s="3"/>
      <c r="G19" s="3"/>
      <c r="H19" s="3"/>
      <c r="I19" s="3"/>
      <c r="J19" s="3"/>
      <c r="W19">
        <f t="shared" si="1"/>
        <v>10</v>
      </c>
    </row>
    <row r="20" spans="1:23" ht="12.75">
      <c r="A20" s="3"/>
      <c r="B20" s="3"/>
      <c r="C20" s="3"/>
      <c r="D20" s="3"/>
      <c r="E20" s="3"/>
      <c r="F20" s="3"/>
      <c r="G20" s="3"/>
      <c r="H20" s="3"/>
      <c r="I20" s="3"/>
      <c r="J20" s="3"/>
      <c r="W20">
        <f t="shared" si="1"/>
        <v>11</v>
      </c>
    </row>
    <row r="21" spans="1:23" ht="12.75">
      <c r="A21" s="3"/>
      <c r="B21" s="5"/>
      <c r="C21" s="6"/>
      <c r="D21" s="5"/>
      <c r="E21" s="3"/>
      <c r="F21" s="3"/>
      <c r="G21" s="3"/>
      <c r="H21" s="3"/>
      <c r="I21" s="3"/>
      <c r="J21" s="3"/>
      <c r="W21">
        <f t="shared" si="1"/>
        <v>12</v>
      </c>
    </row>
    <row r="22" spans="1:23" ht="12.75">
      <c r="A22" s="3"/>
      <c r="B22" s="6" t="s">
        <v>55</v>
      </c>
      <c r="C22" s="6" t="s">
        <v>44</v>
      </c>
      <c r="D22" s="5"/>
      <c r="E22" s="3"/>
      <c r="F22" s="3"/>
      <c r="G22" s="3"/>
      <c r="H22" s="3"/>
      <c r="I22" s="3"/>
      <c r="J22" s="3"/>
      <c r="W22">
        <f t="shared" si="1"/>
        <v>13</v>
      </c>
    </row>
    <row r="23" spans="1:23" ht="12.75">
      <c r="A23" s="3"/>
      <c r="B23" s="6">
        <f>V41</f>
        <v>98</v>
      </c>
      <c r="C23" s="7">
        <f>V47</f>
        <v>5.262456333884906</v>
      </c>
      <c r="D23" s="5" t="s">
        <v>45</v>
      </c>
      <c r="E23" s="3"/>
      <c r="F23" s="3"/>
      <c r="G23" s="3"/>
      <c r="H23" s="3"/>
      <c r="I23" s="3"/>
      <c r="J23" s="3"/>
      <c r="W23">
        <f t="shared" si="1"/>
        <v>14</v>
      </c>
    </row>
    <row r="24" spans="1:23" ht="12.75">
      <c r="A24" s="3"/>
      <c r="B24" s="5"/>
      <c r="C24" s="5"/>
      <c r="D24" s="5"/>
      <c r="E24" s="3"/>
      <c r="F24" s="3"/>
      <c r="G24" s="3"/>
      <c r="H24" s="3"/>
      <c r="I24" s="3"/>
      <c r="J24" s="3"/>
      <c r="W24">
        <f t="shared" si="1"/>
        <v>15</v>
      </c>
    </row>
    <row r="25" spans="1:23" ht="12.75">
      <c r="A25" s="3"/>
      <c r="B25" s="3"/>
      <c r="C25" s="3"/>
      <c r="D25" s="3"/>
      <c r="E25" s="3"/>
      <c r="F25" s="3"/>
      <c r="G25" s="3"/>
      <c r="H25" s="3"/>
      <c r="I25" s="3"/>
      <c r="J25" s="3"/>
      <c r="W25">
        <f t="shared" si="1"/>
        <v>16</v>
      </c>
    </row>
    <row r="26" spans="1:23" ht="12.75">
      <c r="A26" s="3"/>
      <c r="B26" s="3"/>
      <c r="C26" s="3"/>
      <c r="D26" s="3"/>
      <c r="E26" s="3"/>
      <c r="F26" s="3"/>
      <c r="G26" s="3"/>
      <c r="H26" s="3"/>
      <c r="I26" s="3"/>
      <c r="J26" s="3"/>
      <c r="W26">
        <f t="shared" si="1"/>
        <v>17</v>
      </c>
    </row>
    <row r="27" ht="12.75">
      <c r="W27">
        <f t="shared" si="1"/>
        <v>18</v>
      </c>
    </row>
    <row r="28" ht="12.75">
      <c r="W28">
        <f t="shared" si="1"/>
        <v>19</v>
      </c>
    </row>
    <row r="29" ht="12.75">
      <c r="W29">
        <f t="shared" si="1"/>
        <v>20</v>
      </c>
    </row>
    <row r="30" ht="12.75">
      <c r="W30">
        <f t="shared" si="1"/>
        <v>21</v>
      </c>
    </row>
    <row r="31" ht="12.75">
      <c r="W31">
        <f t="shared" si="1"/>
        <v>22</v>
      </c>
    </row>
    <row r="32" ht="12.75">
      <c r="W32">
        <f t="shared" si="1"/>
        <v>23</v>
      </c>
    </row>
    <row r="33" spans="4:23" ht="12.75">
      <c r="D33" t="s">
        <v>1</v>
      </c>
      <c r="H33" t="s">
        <v>6</v>
      </c>
      <c r="L33" t="s">
        <v>7</v>
      </c>
      <c r="W33">
        <f t="shared" si="1"/>
        <v>24</v>
      </c>
    </row>
    <row r="34" spans="3:23" ht="12.75">
      <c r="C34" t="s">
        <v>2</v>
      </c>
      <c r="D34" t="s">
        <v>3</v>
      </c>
      <c r="E34" t="s">
        <v>4</v>
      </c>
      <c r="F34" t="s">
        <v>5</v>
      </c>
      <c r="G34" t="s">
        <v>2</v>
      </c>
      <c r="H34" t="s">
        <v>3</v>
      </c>
      <c r="I34" t="s">
        <v>4</v>
      </c>
      <c r="J34" t="s">
        <v>5</v>
      </c>
      <c r="K34" t="s">
        <v>2</v>
      </c>
      <c r="L34" t="s">
        <v>3</v>
      </c>
      <c r="M34" t="s">
        <v>4</v>
      </c>
      <c r="N34" t="s">
        <v>5</v>
      </c>
      <c r="Q34" t="s">
        <v>1</v>
      </c>
      <c r="R34" t="s">
        <v>2</v>
      </c>
      <c r="S34">
        <v>0.1</v>
      </c>
      <c r="W34">
        <f t="shared" si="1"/>
        <v>25</v>
      </c>
    </row>
    <row r="35" spans="2:23" ht="12.75">
      <c r="B35" t="s">
        <v>0</v>
      </c>
      <c r="C35">
        <v>68</v>
      </c>
      <c r="D35">
        <v>79</v>
      </c>
      <c r="E35">
        <v>86</v>
      </c>
      <c r="F35">
        <v>89</v>
      </c>
      <c r="G35">
        <v>49</v>
      </c>
      <c r="H35">
        <v>69</v>
      </c>
      <c r="I35">
        <v>79</v>
      </c>
      <c r="J35">
        <v>84</v>
      </c>
      <c r="K35">
        <v>39</v>
      </c>
      <c r="L35">
        <v>61</v>
      </c>
      <c r="M35">
        <v>74</v>
      </c>
      <c r="N35">
        <v>80</v>
      </c>
      <c r="Q35" t="s">
        <v>6</v>
      </c>
      <c r="R35" t="s">
        <v>3</v>
      </c>
      <c r="S35">
        <f>S34+0.1</f>
        <v>0.2</v>
      </c>
      <c r="W35">
        <f t="shared" si="1"/>
        <v>26</v>
      </c>
    </row>
    <row r="36" spans="2:23" ht="12.75">
      <c r="B36" t="s">
        <v>8</v>
      </c>
      <c r="C36">
        <v>30</v>
      </c>
      <c r="D36">
        <v>58</v>
      </c>
      <c r="E36">
        <v>71</v>
      </c>
      <c r="F36">
        <v>78</v>
      </c>
      <c r="G36">
        <v>30</v>
      </c>
      <c r="H36">
        <v>58</v>
      </c>
      <c r="I36">
        <v>71</v>
      </c>
      <c r="J36">
        <v>78</v>
      </c>
      <c r="K36">
        <v>30</v>
      </c>
      <c r="L36">
        <v>58</v>
      </c>
      <c r="M36">
        <v>71</v>
      </c>
      <c r="N36">
        <v>78</v>
      </c>
      <c r="Q36" t="s">
        <v>7</v>
      </c>
      <c r="R36" t="s">
        <v>4</v>
      </c>
      <c r="S36">
        <f aca="true" t="shared" si="2" ref="S36:S99">S35+0.1</f>
        <v>0.30000000000000004</v>
      </c>
      <c r="W36">
        <f t="shared" si="1"/>
        <v>27</v>
      </c>
    </row>
    <row r="37" spans="2:23" ht="12.75">
      <c r="B37" t="s">
        <v>9</v>
      </c>
      <c r="C37">
        <v>48</v>
      </c>
      <c r="D37">
        <v>67</v>
      </c>
      <c r="E37">
        <v>77</v>
      </c>
      <c r="F37">
        <v>83</v>
      </c>
      <c r="G37">
        <v>35</v>
      </c>
      <c r="H37">
        <v>56</v>
      </c>
      <c r="I37">
        <v>70</v>
      </c>
      <c r="J37">
        <v>77</v>
      </c>
      <c r="K37">
        <v>30</v>
      </c>
      <c r="L37">
        <v>48</v>
      </c>
      <c r="M37">
        <v>65</v>
      </c>
      <c r="N37">
        <v>73</v>
      </c>
      <c r="R37" t="s">
        <v>5</v>
      </c>
      <c r="S37">
        <f t="shared" si="2"/>
        <v>0.4</v>
      </c>
      <c r="W37">
        <f t="shared" si="1"/>
        <v>28</v>
      </c>
    </row>
    <row r="38" spans="2:23" ht="12.75">
      <c r="B38" t="s">
        <v>10</v>
      </c>
      <c r="C38">
        <v>57</v>
      </c>
      <c r="D38">
        <v>73</v>
      </c>
      <c r="E38">
        <v>82</v>
      </c>
      <c r="F38">
        <v>86</v>
      </c>
      <c r="G38">
        <v>43</v>
      </c>
      <c r="H38">
        <v>65</v>
      </c>
      <c r="I38">
        <v>76</v>
      </c>
      <c r="J38">
        <v>82</v>
      </c>
      <c r="K38">
        <v>32</v>
      </c>
      <c r="L38">
        <v>58</v>
      </c>
      <c r="M38">
        <v>72</v>
      </c>
      <c r="N38">
        <v>79</v>
      </c>
      <c r="S38">
        <f t="shared" si="2"/>
        <v>0.5</v>
      </c>
      <c r="U38" t="s">
        <v>39</v>
      </c>
      <c r="V38">
        <f>IF(B13="Poor",0,IF(B13="Fair",4,8))</f>
        <v>4</v>
      </c>
      <c r="W38">
        <f t="shared" si="1"/>
        <v>29</v>
      </c>
    </row>
    <row r="39" spans="2:23" ht="12.75">
      <c r="B39" t="s">
        <v>36</v>
      </c>
      <c r="C39">
        <v>45</v>
      </c>
      <c r="D39">
        <v>66</v>
      </c>
      <c r="E39">
        <v>77</v>
      </c>
      <c r="F39">
        <v>83</v>
      </c>
      <c r="G39">
        <v>36</v>
      </c>
      <c r="H39">
        <v>60</v>
      </c>
      <c r="I39">
        <v>73</v>
      </c>
      <c r="J39">
        <v>79</v>
      </c>
      <c r="K39">
        <v>30</v>
      </c>
      <c r="L39">
        <v>55</v>
      </c>
      <c r="M39">
        <v>70</v>
      </c>
      <c r="N39">
        <v>77</v>
      </c>
      <c r="S39">
        <f t="shared" si="2"/>
        <v>0.6</v>
      </c>
      <c r="U39" t="s">
        <v>40</v>
      </c>
      <c r="V39">
        <f>IF(D4="A",1,IF(D4="B",2,IF(D4="C",3,4)))</f>
        <v>2</v>
      </c>
      <c r="W39">
        <f t="shared" si="1"/>
        <v>30</v>
      </c>
    </row>
    <row r="40" spans="2:23" ht="12.75">
      <c r="B40" t="s">
        <v>11</v>
      </c>
      <c r="C40">
        <v>59</v>
      </c>
      <c r="D40">
        <v>74</v>
      </c>
      <c r="E40">
        <v>82</v>
      </c>
      <c r="F40">
        <v>86</v>
      </c>
      <c r="G40">
        <v>59</v>
      </c>
      <c r="H40">
        <v>74</v>
      </c>
      <c r="I40">
        <v>82</v>
      </c>
      <c r="J40">
        <v>86</v>
      </c>
      <c r="K40">
        <v>59</v>
      </c>
      <c r="L40">
        <v>74</v>
      </c>
      <c r="M40">
        <v>82</v>
      </c>
      <c r="N40">
        <v>86</v>
      </c>
      <c r="S40">
        <f t="shared" si="2"/>
        <v>0.7</v>
      </c>
      <c r="W40">
        <f t="shared" si="1"/>
        <v>31</v>
      </c>
    </row>
    <row r="41" spans="2:23" ht="12.75">
      <c r="B41" t="s">
        <v>12</v>
      </c>
      <c r="C41">
        <v>80</v>
      </c>
      <c r="D41">
        <v>80</v>
      </c>
      <c r="E41">
        <v>87</v>
      </c>
      <c r="F41">
        <v>93</v>
      </c>
      <c r="G41">
        <v>71</v>
      </c>
      <c r="H41">
        <v>71</v>
      </c>
      <c r="I41">
        <v>81</v>
      </c>
      <c r="J41">
        <v>89</v>
      </c>
      <c r="K41">
        <v>62</v>
      </c>
      <c r="L41">
        <v>62</v>
      </c>
      <c r="M41">
        <v>74</v>
      </c>
      <c r="N41">
        <v>85</v>
      </c>
      <c r="S41">
        <f t="shared" si="2"/>
        <v>0.7999999999999999</v>
      </c>
      <c r="U41" t="s">
        <v>38</v>
      </c>
      <c r="V41">
        <f>VLOOKUP(B4,B35:N60,V38+V39+1,FALSE)</f>
        <v>98</v>
      </c>
      <c r="W41">
        <f t="shared" si="1"/>
        <v>32</v>
      </c>
    </row>
    <row r="42" spans="2:23" ht="12.75">
      <c r="B42" t="s">
        <v>13</v>
      </c>
      <c r="C42">
        <v>66</v>
      </c>
      <c r="D42">
        <v>66</v>
      </c>
      <c r="E42">
        <v>74</v>
      </c>
      <c r="F42">
        <v>79</v>
      </c>
      <c r="G42">
        <v>48</v>
      </c>
      <c r="H42">
        <v>48</v>
      </c>
      <c r="I42">
        <v>57</v>
      </c>
      <c r="J42">
        <v>63</v>
      </c>
      <c r="K42">
        <v>30</v>
      </c>
      <c r="L42">
        <v>30</v>
      </c>
      <c r="M42">
        <v>41</v>
      </c>
      <c r="N42">
        <v>48</v>
      </c>
      <c r="S42">
        <f t="shared" si="2"/>
        <v>0.8999999999999999</v>
      </c>
      <c r="W42">
        <f t="shared" si="1"/>
        <v>33</v>
      </c>
    </row>
    <row r="43" spans="2:23" ht="12.75">
      <c r="B43" t="s">
        <v>14</v>
      </c>
      <c r="C43">
        <v>75</v>
      </c>
      <c r="D43">
        <v>75</v>
      </c>
      <c r="E43">
        <v>85</v>
      </c>
      <c r="F43">
        <v>89</v>
      </c>
      <c r="G43">
        <v>58</v>
      </c>
      <c r="H43">
        <v>58</v>
      </c>
      <c r="I43">
        <v>73</v>
      </c>
      <c r="J43">
        <v>80</v>
      </c>
      <c r="K43">
        <v>41</v>
      </c>
      <c r="L43">
        <v>41</v>
      </c>
      <c r="M43">
        <v>61</v>
      </c>
      <c r="N43">
        <v>71</v>
      </c>
      <c r="S43">
        <f t="shared" si="2"/>
        <v>0.9999999999999999</v>
      </c>
      <c r="U43" t="s">
        <v>41</v>
      </c>
      <c r="V43">
        <f>(1000/V41)-10</f>
        <v>0.204081632653061</v>
      </c>
      <c r="W43">
        <f t="shared" si="1"/>
        <v>34</v>
      </c>
    </row>
    <row r="44" spans="2:23" ht="12.75">
      <c r="B44" t="s">
        <v>15</v>
      </c>
      <c r="C44">
        <v>67</v>
      </c>
      <c r="D44">
        <v>67</v>
      </c>
      <c r="E44">
        <v>80</v>
      </c>
      <c r="F44">
        <v>85</v>
      </c>
      <c r="G44">
        <v>51</v>
      </c>
      <c r="H44">
        <v>51</v>
      </c>
      <c r="I44">
        <v>63</v>
      </c>
      <c r="J44">
        <v>70</v>
      </c>
      <c r="K44">
        <v>35</v>
      </c>
      <c r="L44">
        <v>35</v>
      </c>
      <c r="M44">
        <v>47</v>
      </c>
      <c r="N44">
        <v>55</v>
      </c>
      <c r="S44">
        <f t="shared" si="2"/>
        <v>1.0999999999999999</v>
      </c>
      <c r="W44">
        <f t="shared" si="1"/>
        <v>35</v>
      </c>
    </row>
    <row r="45" spans="2:23" ht="12.75">
      <c r="B45" t="s">
        <v>16</v>
      </c>
      <c r="C45">
        <v>63</v>
      </c>
      <c r="D45">
        <v>77</v>
      </c>
      <c r="E45">
        <v>85</v>
      </c>
      <c r="F45">
        <v>88</v>
      </c>
      <c r="G45">
        <v>55</v>
      </c>
      <c r="H45">
        <v>72</v>
      </c>
      <c r="I45">
        <v>81</v>
      </c>
      <c r="J45">
        <v>86</v>
      </c>
      <c r="K45">
        <v>49</v>
      </c>
      <c r="L45">
        <v>68</v>
      </c>
      <c r="M45">
        <v>79</v>
      </c>
      <c r="N45">
        <v>84</v>
      </c>
      <c r="S45">
        <f t="shared" si="2"/>
        <v>1.2</v>
      </c>
      <c r="U45" t="s">
        <v>42</v>
      </c>
      <c r="V45">
        <f>0.2*V43</f>
        <v>0.04081632653061221</v>
      </c>
      <c r="W45">
        <f t="shared" si="1"/>
        <v>36</v>
      </c>
    </row>
    <row r="46" spans="2:23" ht="12.75">
      <c r="B46" t="s">
        <v>17</v>
      </c>
      <c r="C46">
        <v>68</v>
      </c>
      <c r="D46">
        <v>79</v>
      </c>
      <c r="E46">
        <v>86</v>
      </c>
      <c r="F46">
        <v>89</v>
      </c>
      <c r="G46">
        <v>49</v>
      </c>
      <c r="H46">
        <v>69</v>
      </c>
      <c r="I46">
        <v>79</v>
      </c>
      <c r="J46">
        <v>84</v>
      </c>
      <c r="K46">
        <v>39</v>
      </c>
      <c r="L46">
        <v>61</v>
      </c>
      <c r="M46">
        <v>74</v>
      </c>
      <c r="N46">
        <v>80</v>
      </c>
      <c r="S46">
        <f t="shared" si="2"/>
        <v>1.3</v>
      </c>
      <c r="W46">
        <f t="shared" si="1"/>
        <v>37</v>
      </c>
    </row>
    <row r="47" spans="2:23" ht="12.75">
      <c r="B47" t="s">
        <v>18</v>
      </c>
      <c r="C47">
        <v>98</v>
      </c>
      <c r="D47">
        <v>98</v>
      </c>
      <c r="E47">
        <v>98</v>
      </c>
      <c r="F47">
        <v>98</v>
      </c>
      <c r="G47">
        <v>98</v>
      </c>
      <c r="H47">
        <v>98</v>
      </c>
      <c r="I47">
        <v>98</v>
      </c>
      <c r="J47">
        <v>98</v>
      </c>
      <c r="K47">
        <v>98</v>
      </c>
      <c r="L47">
        <v>98</v>
      </c>
      <c r="M47">
        <v>98</v>
      </c>
      <c r="N47">
        <v>98</v>
      </c>
      <c r="S47">
        <f t="shared" si="2"/>
        <v>1.4000000000000001</v>
      </c>
      <c r="U47" t="s">
        <v>43</v>
      </c>
      <c r="V47">
        <f>((D13-V45)^2)/(D13+0.8*V43)</f>
        <v>5.262456333884906</v>
      </c>
      <c r="W47">
        <f t="shared" si="1"/>
        <v>38</v>
      </c>
    </row>
    <row r="48" spans="2:23" ht="12.75">
      <c r="B48" t="s">
        <v>34</v>
      </c>
      <c r="C48">
        <v>89</v>
      </c>
      <c r="D48">
        <v>92</v>
      </c>
      <c r="E48">
        <v>94</v>
      </c>
      <c r="F48">
        <v>95</v>
      </c>
      <c r="G48">
        <v>89</v>
      </c>
      <c r="H48">
        <v>92</v>
      </c>
      <c r="I48">
        <v>94</v>
      </c>
      <c r="J48">
        <v>95</v>
      </c>
      <c r="K48">
        <v>89</v>
      </c>
      <c r="L48">
        <v>92</v>
      </c>
      <c r="M48">
        <v>94</v>
      </c>
      <c r="N48">
        <v>95</v>
      </c>
      <c r="S48">
        <f t="shared" si="2"/>
        <v>1.5000000000000002</v>
      </c>
      <c r="W48">
        <f t="shared" si="1"/>
        <v>39</v>
      </c>
    </row>
    <row r="49" spans="2:23" ht="12.75">
      <c r="B49" t="s">
        <v>26</v>
      </c>
      <c r="C49">
        <v>81</v>
      </c>
      <c r="D49">
        <v>88</v>
      </c>
      <c r="E49">
        <v>91</v>
      </c>
      <c r="F49">
        <v>93</v>
      </c>
      <c r="G49">
        <v>81</v>
      </c>
      <c r="H49">
        <v>88</v>
      </c>
      <c r="I49">
        <v>91</v>
      </c>
      <c r="J49">
        <v>93</v>
      </c>
      <c r="K49">
        <v>81</v>
      </c>
      <c r="L49">
        <v>88</v>
      </c>
      <c r="M49">
        <v>91</v>
      </c>
      <c r="N49">
        <v>93</v>
      </c>
      <c r="S49">
        <f t="shared" si="2"/>
        <v>1.6000000000000003</v>
      </c>
      <c r="W49">
        <f t="shared" si="1"/>
        <v>40</v>
      </c>
    </row>
    <row r="50" spans="2:23" ht="12.75">
      <c r="B50" t="s">
        <v>35</v>
      </c>
      <c r="C50">
        <v>98</v>
      </c>
      <c r="D50">
        <v>98</v>
      </c>
      <c r="E50">
        <v>98</v>
      </c>
      <c r="F50">
        <v>98</v>
      </c>
      <c r="G50">
        <v>98</v>
      </c>
      <c r="H50">
        <v>98</v>
      </c>
      <c r="I50">
        <v>98</v>
      </c>
      <c r="J50">
        <v>98</v>
      </c>
      <c r="K50">
        <v>98</v>
      </c>
      <c r="L50">
        <v>98</v>
      </c>
      <c r="M50">
        <v>98</v>
      </c>
      <c r="N50">
        <v>98</v>
      </c>
      <c r="S50">
        <f t="shared" si="2"/>
        <v>1.7000000000000004</v>
      </c>
      <c r="W50">
        <f t="shared" si="1"/>
        <v>41</v>
      </c>
    </row>
    <row r="51" spans="2:23" ht="12.75">
      <c r="B51" t="s">
        <v>19</v>
      </c>
      <c r="C51">
        <v>83</v>
      </c>
      <c r="D51">
        <v>89</v>
      </c>
      <c r="E51">
        <v>92</v>
      </c>
      <c r="F51">
        <v>93</v>
      </c>
      <c r="G51">
        <v>83</v>
      </c>
      <c r="H51">
        <v>89</v>
      </c>
      <c r="I51">
        <v>92</v>
      </c>
      <c r="J51">
        <v>93</v>
      </c>
      <c r="K51">
        <v>83</v>
      </c>
      <c r="L51">
        <v>89</v>
      </c>
      <c r="M51">
        <v>92</v>
      </c>
      <c r="N51">
        <v>93</v>
      </c>
      <c r="S51">
        <f t="shared" si="2"/>
        <v>1.8000000000000005</v>
      </c>
      <c r="W51">
        <f t="shared" si="1"/>
        <v>42</v>
      </c>
    </row>
    <row r="52" spans="2:23" ht="12.75">
      <c r="B52" t="s">
        <v>20</v>
      </c>
      <c r="C52">
        <v>76</v>
      </c>
      <c r="D52">
        <v>85</v>
      </c>
      <c r="E52">
        <v>89</v>
      </c>
      <c r="F52">
        <v>91</v>
      </c>
      <c r="G52">
        <v>76</v>
      </c>
      <c r="H52">
        <v>85</v>
      </c>
      <c r="I52">
        <v>89</v>
      </c>
      <c r="J52">
        <v>91</v>
      </c>
      <c r="K52">
        <v>76</v>
      </c>
      <c r="L52">
        <v>85</v>
      </c>
      <c r="M52">
        <v>89</v>
      </c>
      <c r="N52">
        <v>91</v>
      </c>
      <c r="S52">
        <f t="shared" si="2"/>
        <v>1.9000000000000006</v>
      </c>
      <c r="W52">
        <f t="shared" si="1"/>
        <v>43</v>
      </c>
    </row>
    <row r="53" spans="2:23" ht="12.75">
      <c r="B53" t="s">
        <v>24</v>
      </c>
      <c r="C53">
        <v>77</v>
      </c>
      <c r="D53">
        <v>85</v>
      </c>
      <c r="E53">
        <v>90</v>
      </c>
      <c r="F53">
        <v>92</v>
      </c>
      <c r="G53">
        <v>61</v>
      </c>
      <c r="H53">
        <v>75</v>
      </c>
      <c r="I53">
        <v>83</v>
      </c>
      <c r="J53">
        <v>87</v>
      </c>
      <c r="K53">
        <v>57</v>
      </c>
      <c r="L53">
        <v>72</v>
      </c>
      <c r="M53">
        <v>81</v>
      </c>
      <c r="N53">
        <v>86</v>
      </c>
      <c r="S53">
        <f t="shared" si="2"/>
        <v>2.0000000000000004</v>
      </c>
      <c r="W53">
        <f t="shared" si="1"/>
        <v>44</v>
      </c>
    </row>
    <row r="54" spans="2:23" ht="12.75">
      <c r="B54" t="s">
        <v>25</v>
      </c>
      <c r="C54">
        <v>54</v>
      </c>
      <c r="D54">
        <v>70</v>
      </c>
      <c r="E54">
        <v>80</v>
      </c>
      <c r="F54">
        <v>85</v>
      </c>
      <c r="G54">
        <v>51</v>
      </c>
      <c r="H54">
        <v>68</v>
      </c>
      <c r="I54">
        <v>79</v>
      </c>
      <c r="J54">
        <v>84</v>
      </c>
      <c r="K54">
        <v>46</v>
      </c>
      <c r="L54">
        <v>65</v>
      </c>
      <c r="M54">
        <v>77</v>
      </c>
      <c r="N54">
        <v>82</v>
      </c>
      <c r="S54">
        <f t="shared" si="2"/>
        <v>2.1000000000000005</v>
      </c>
      <c r="W54">
        <f t="shared" si="1"/>
        <v>45</v>
      </c>
    </row>
    <row r="55" spans="2:23" ht="12.75">
      <c r="B55" t="s">
        <v>21</v>
      </c>
      <c r="C55">
        <v>72</v>
      </c>
      <c r="D55">
        <v>81</v>
      </c>
      <c r="E55">
        <v>88</v>
      </c>
      <c r="F55">
        <v>91</v>
      </c>
      <c r="G55">
        <v>72</v>
      </c>
      <c r="H55">
        <v>81</v>
      </c>
      <c r="I55">
        <v>88</v>
      </c>
      <c r="J55">
        <v>91</v>
      </c>
      <c r="K55">
        <v>67</v>
      </c>
      <c r="L55">
        <v>78</v>
      </c>
      <c r="M55">
        <v>85</v>
      </c>
      <c r="N55">
        <v>89</v>
      </c>
      <c r="S55">
        <f t="shared" si="2"/>
        <v>2.2000000000000006</v>
      </c>
      <c r="W55">
        <f t="shared" si="1"/>
        <v>46</v>
      </c>
    </row>
    <row r="56" spans="2:23" ht="12.75">
      <c r="B56" t="s">
        <v>22</v>
      </c>
      <c r="C56">
        <v>70</v>
      </c>
      <c r="D56">
        <v>79</v>
      </c>
      <c r="E56">
        <v>84</v>
      </c>
      <c r="F56">
        <v>88</v>
      </c>
      <c r="G56">
        <v>70</v>
      </c>
      <c r="H56">
        <v>79</v>
      </c>
      <c r="I56">
        <v>84</v>
      </c>
      <c r="J56">
        <v>88</v>
      </c>
      <c r="K56">
        <v>65</v>
      </c>
      <c r="L56">
        <v>75</v>
      </c>
      <c r="M56">
        <v>82</v>
      </c>
      <c r="N56">
        <v>86</v>
      </c>
      <c r="S56">
        <f t="shared" si="2"/>
        <v>2.3000000000000007</v>
      </c>
      <c r="W56">
        <f t="shared" si="1"/>
        <v>47</v>
      </c>
    </row>
    <row r="57" spans="2:23" ht="12.75">
      <c r="B57" t="s">
        <v>23</v>
      </c>
      <c r="C57">
        <v>66</v>
      </c>
      <c r="D57">
        <v>74</v>
      </c>
      <c r="E57">
        <v>80</v>
      </c>
      <c r="F57">
        <v>82</v>
      </c>
      <c r="G57">
        <v>66</v>
      </c>
      <c r="H57">
        <v>74</v>
      </c>
      <c r="I57">
        <v>80</v>
      </c>
      <c r="J57">
        <v>82</v>
      </c>
      <c r="K57">
        <v>62</v>
      </c>
      <c r="L57">
        <v>71</v>
      </c>
      <c r="M57">
        <v>78</v>
      </c>
      <c r="N57">
        <v>81</v>
      </c>
      <c r="S57">
        <f t="shared" si="2"/>
        <v>2.400000000000001</v>
      </c>
      <c r="W57">
        <f t="shared" si="1"/>
        <v>48</v>
      </c>
    </row>
    <row r="58" spans="2:23" ht="12.75">
      <c r="B58" t="s">
        <v>37</v>
      </c>
      <c r="C58">
        <v>65</v>
      </c>
      <c r="D58">
        <v>76</v>
      </c>
      <c r="E58">
        <v>84</v>
      </c>
      <c r="F58">
        <v>88</v>
      </c>
      <c r="G58">
        <v>65</v>
      </c>
      <c r="H58">
        <v>76</v>
      </c>
      <c r="I58">
        <v>84</v>
      </c>
      <c r="J58">
        <v>88</v>
      </c>
      <c r="K58">
        <v>63</v>
      </c>
      <c r="L58">
        <v>75</v>
      </c>
      <c r="M58">
        <v>83</v>
      </c>
      <c r="N58">
        <v>87</v>
      </c>
      <c r="S58">
        <f t="shared" si="2"/>
        <v>2.500000000000001</v>
      </c>
      <c r="W58">
        <f t="shared" si="1"/>
        <v>49</v>
      </c>
    </row>
    <row r="59" spans="2:23" ht="12.75">
      <c r="B59" t="s">
        <v>27</v>
      </c>
      <c r="C59">
        <v>64</v>
      </c>
      <c r="D59">
        <v>75</v>
      </c>
      <c r="E59">
        <v>83</v>
      </c>
      <c r="F59">
        <v>85</v>
      </c>
      <c r="G59">
        <v>64</v>
      </c>
      <c r="H59">
        <v>75</v>
      </c>
      <c r="I59">
        <v>83</v>
      </c>
      <c r="J59">
        <v>85</v>
      </c>
      <c r="K59">
        <v>55</v>
      </c>
      <c r="L59">
        <v>69</v>
      </c>
      <c r="M59">
        <v>78</v>
      </c>
      <c r="N59">
        <v>83</v>
      </c>
      <c r="S59">
        <f t="shared" si="2"/>
        <v>2.600000000000001</v>
      </c>
      <c r="W59">
        <f t="shared" si="1"/>
        <v>50</v>
      </c>
    </row>
    <row r="60" spans="2:23" ht="12.75">
      <c r="B60" t="s">
        <v>28</v>
      </c>
      <c r="C60">
        <v>63</v>
      </c>
      <c r="D60">
        <v>73</v>
      </c>
      <c r="E60">
        <v>80</v>
      </c>
      <c r="F60">
        <v>83</v>
      </c>
      <c r="G60">
        <v>63</v>
      </c>
      <c r="H60">
        <v>73</v>
      </c>
      <c r="I60">
        <v>80</v>
      </c>
      <c r="J60">
        <v>83</v>
      </c>
      <c r="K60">
        <v>51</v>
      </c>
      <c r="L60">
        <v>67</v>
      </c>
      <c r="M60">
        <v>76</v>
      </c>
      <c r="N60">
        <v>80</v>
      </c>
      <c r="S60">
        <f t="shared" si="2"/>
        <v>2.700000000000001</v>
      </c>
      <c r="W60">
        <f t="shared" si="1"/>
        <v>51</v>
      </c>
    </row>
    <row r="61" spans="19:23" ht="12.75">
      <c r="S61">
        <f t="shared" si="2"/>
        <v>2.800000000000001</v>
      </c>
      <c r="W61">
        <f t="shared" si="1"/>
        <v>52</v>
      </c>
    </row>
    <row r="62" spans="19:23" ht="12.75">
      <c r="S62">
        <f t="shared" si="2"/>
        <v>2.9000000000000012</v>
      </c>
      <c r="W62">
        <f t="shared" si="1"/>
        <v>53</v>
      </c>
    </row>
    <row r="63" spans="19:23" ht="12.75">
      <c r="S63">
        <f t="shared" si="2"/>
        <v>3.0000000000000013</v>
      </c>
      <c r="W63">
        <f t="shared" si="1"/>
        <v>54</v>
      </c>
    </row>
    <row r="64" spans="19:23" ht="12.75">
      <c r="S64">
        <f t="shared" si="2"/>
        <v>3.1000000000000014</v>
      </c>
      <c r="W64">
        <f t="shared" si="1"/>
        <v>55</v>
      </c>
    </row>
    <row r="65" spans="19:23" ht="12.75">
      <c r="S65">
        <f t="shared" si="2"/>
        <v>3.2000000000000015</v>
      </c>
      <c r="W65">
        <f t="shared" si="1"/>
        <v>56</v>
      </c>
    </row>
    <row r="66" spans="19:23" ht="12.75">
      <c r="S66">
        <f t="shared" si="2"/>
        <v>3.3000000000000016</v>
      </c>
      <c r="W66">
        <f t="shared" si="1"/>
        <v>57</v>
      </c>
    </row>
    <row r="67" spans="19:23" ht="12.75">
      <c r="S67">
        <f t="shared" si="2"/>
        <v>3.4000000000000017</v>
      </c>
      <c r="W67">
        <f aca="true" t="shared" si="3" ref="W67:W130">W66+1</f>
        <v>58</v>
      </c>
    </row>
    <row r="68" spans="19:23" ht="12.75">
      <c r="S68">
        <f t="shared" si="2"/>
        <v>3.5000000000000018</v>
      </c>
      <c r="W68">
        <f t="shared" si="3"/>
        <v>59</v>
      </c>
    </row>
    <row r="69" spans="19:23" ht="12.75">
      <c r="S69">
        <f t="shared" si="2"/>
        <v>3.600000000000002</v>
      </c>
      <c r="W69">
        <f t="shared" si="3"/>
        <v>60</v>
      </c>
    </row>
    <row r="70" spans="19:23" ht="12.75">
      <c r="S70">
        <f t="shared" si="2"/>
        <v>3.700000000000002</v>
      </c>
      <c r="W70">
        <f t="shared" si="3"/>
        <v>61</v>
      </c>
    </row>
    <row r="71" spans="19:23" ht="12.75">
      <c r="S71">
        <f t="shared" si="2"/>
        <v>3.800000000000002</v>
      </c>
      <c r="W71">
        <f t="shared" si="3"/>
        <v>62</v>
      </c>
    </row>
    <row r="72" spans="19:23" ht="12.75">
      <c r="S72">
        <f t="shared" si="2"/>
        <v>3.900000000000002</v>
      </c>
      <c r="W72">
        <f t="shared" si="3"/>
        <v>63</v>
      </c>
    </row>
    <row r="73" spans="19:23" ht="12.75">
      <c r="S73">
        <f t="shared" si="2"/>
        <v>4.000000000000002</v>
      </c>
      <c r="W73">
        <f t="shared" si="3"/>
        <v>64</v>
      </c>
    </row>
    <row r="74" spans="19:23" ht="12.75">
      <c r="S74">
        <f t="shared" si="2"/>
        <v>4.100000000000001</v>
      </c>
      <c r="W74">
        <f t="shared" si="3"/>
        <v>65</v>
      </c>
    </row>
    <row r="75" spans="19:23" ht="12.75">
      <c r="S75">
        <f t="shared" si="2"/>
        <v>4.200000000000001</v>
      </c>
      <c r="W75">
        <f t="shared" si="3"/>
        <v>66</v>
      </c>
    </row>
    <row r="76" spans="19:23" ht="12.75">
      <c r="S76">
        <f t="shared" si="2"/>
        <v>4.300000000000001</v>
      </c>
      <c r="W76">
        <f t="shared" si="3"/>
        <v>67</v>
      </c>
    </row>
    <row r="77" spans="19:23" ht="12.75">
      <c r="S77">
        <f t="shared" si="2"/>
        <v>4.4</v>
      </c>
      <c r="W77">
        <f t="shared" si="3"/>
        <v>68</v>
      </c>
    </row>
    <row r="78" spans="19:23" ht="12.75">
      <c r="S78">
        <f t="shared" si="2"/>
        <v>4.5</v>
      </c>
      <c r="W78">
        <f t="shared" si="3"/>
        <v>69</v>
      </c>
    </row>
    <row r="79" spans="19:23" ht="12.75">
      <c r="S79">
        <f t="shared" si="2"/>
        <v>4.6</v>
      </c>
      <c r="W79">
        <f t="shared" si="3"/>
        <v>70</v>
      </c>
    </row>
    <row r="80" spans="19:23" ht="12.75">
      <c r="S80">
        <f t="shared" si="2"/>
        <v>4.699999999999999</v>
      </c>
      <c r="W80">
        <f t="shared" si="3"/>
        <v>71</v>
      </c>
    </row>
    <row r="81" spans="19:23" ht="12.75">
      <c r="S81">
        <f t="shared" si="2"/>
        <v>4.799999999999999</v>
      </c>
      <c r="W81">
        <f t="shared" si="3"/>
        <v>72</v>
      </c>
    </row>
    <row r="82" spans="19:23" ht="12.75">
      <c r="S82">
        <f t="shared" si="2"/>
        <v>4.899999999999999</v>
      </c>
      <c r="W82">
        <f t="shared" si="3"/>
        <v>73</v>
      </c>
    </row>
    <row r="83" spans="19:23" ht="12.75">
      <c r="S83">
        <f t="shared" si="2"/>
        <v>4.999999999999998</v>
      </c>
      <c r="W83">
        <f t="shared" si="3"/>
        <v>74</v>
      </c>
    </row>
    <row r="84" spans="19:23" ht="12.75">
      <c r="S84">
        <f t="shared" si="2"/>
        <v>5.099999999999998</v>
      </c>
      <c r="W84">
        <f t="shared" si="3"/>
        <v>75</v>
      </c>
    </row>
    <row r="85" spans="19:23" ht="12.75">
      <c r="S85">
        <f t="shared" si="2"/>
        <v>5.1999999999999975</v>
      </c>
      <c r="W85">
        <f t="shared" si="3"/>
        <v>76</v>
      </c>
    </row>
    <row r="86" spans="19:23" ht="12.75">
      <c r="S86">
        <f t="shared" si="2"/>
        <v>5.299999999999997</v>
      </c>
      <c r="W86">
        <f t="shared" si="3"/>
        <v>77</v>
      </c>
    </row>
    <row r="87" spans="19:23" ht="12.75">
      <c r="S87">
        <f t="shared" si="2"/>
        <v>5.399999999999997</v>
      </c>
      <c r="W87">
        <f t="shared" si="3"/>
        <v>78</v>
      </c>
    </row>
    <row r="88" spans="19:23" ht="12.75">
      <c r="S88">
        <f t="shared" si="2"/>
        <v>5.4999999999999964</v>
      </c>
      <c r="W88">
        <f t="shared" si="3"/>
        <v>79</v>
      </c>
    </row>
    <row r="89" spans="19:23" ht="12.75">
      <c r="S89">
        <f t="shared" si="2"/>
        <v>5.599999999999996</v>
      </c>
      <c r="W89">
        <f t="shared" si="3"/>
        <v>80</v>
      </c>
    </row>
    <row r="90" spans="19:23" ht="12.75">
      <c r="S90">
        <f t="shared" si="2"/>
        <v>5.699999999999996</v>
      </c>
      <c r="W90">
        <f t="shared" si="3"/>
        <v>81</v>
      </c>
    </row>
    <row r="91" spans="19:23" ht="12.75">
      <c r="S91">
        <f t="shared" si="2"/>
        <v>5.799999999999995</v>
      </c>
      <c r="W91">
        <f t="shared" si="3"/>
        <v>82</v>
      </c>
    </row>
    <row r="92" spans="19:23" ht="12.75">
      <c r="S92">
        <f t="shared" si="2"/>
        <v>5.899999999999995</v>
      </c>
      <c r="W92">
        <f t="shared" si="3"/>
        <v>83</v>
      </c>
    </row>
    <row r="93" spans="19:23" ht="12.75">
      <c r="S93">
        <f t="shared" si="2"/>
        <v>5.999999999999995</v>
      </c>
      <c r="W93">
        <f t="shared" si="3"/>
        <v>84</v>
      </c>
    </row>
    <row r="94" spans="19:23" ht="12.75">
      <c r="S94">
        <f t="shared" si="2"/>
        <v>6.099999999999994</v>
      </c>
      <c r="W94">
        <f t="shared" si="3"/>
        <v>85</v>
      </c>
    </row>
    <row r="95" spans="19:23" ht="12.75">
      <c r="S95">
        <f t="shared" si="2"/>
        <v>6.199999999999994</v>
      </c>
      <c r="W95">
        <f t="shared" si="3"/>
        <v>86</v>
      </c>
    </row>
    <row r="96" spans="19:23" ht="12.75">
      <c r="S96">
        <f t="shared" si="2"/>
        <v>6.299999999999994</v>
      </c>
      <c r="W96">
        <f t="shared" si="3"/>
        <v>87</v>
      </c>
    </row>
    <row r="97" spans="19:23" ht="12.75">
      <c r="S97">
        <f t="shared" si="2"/>
        <v>6.399999999999993</v>
      </c>
      <c r="W97">
        <f t="shared" si="3"/>
        <v>88</v>
      </c>
    </row>
    <row r="98" spans="19:23" ht="12.75">
      <c r="S98">
        <f t="shared" si="2"/>
        <v>6.499999999999993</v>
      </c>
      <c r="W98">
        <f t="shared" si="3"/>
        <v>89</v>
      </c>
    </row>
    <row r="99" spans="19:23" ht="12.75">
      <c r="S99">
        <f t="shared" si="2"/>
        <v>6.5999999999999925</v>
      </c>
      <c r="W99">
        <f t="shared" si="3"/>
        <v>90</v>
      </c>
    </row>
    <row r="100" spans="19:23" ht="12.75">
      <c r="S100">
        <f aca="true" t="shared" si="4" ref="S100:S129">S99+0.1</f>
        <v>6.699999999999992</v>
      </c>
      <c r="W100">
        <f t="shared" si="3"/>
        <v>91</v>
      </c>
    </row>
    <row r="101" spans="19:23" ht="12.75">
      <c r="S101">
        <f t="shared" si="4"/>
        <v>6.799999999999992</v>
      </c>
      <c r="W101">
        <f t="shared" si="3"/>
        <v>92</v>
      </c>
    </row>
    <row r="102" spans="19:23" ht="12.75">
      <c r="S102">
        <f t="shared" si="4"/>
        <v>6.8999999999999915</v>
      </c>
      <c r="W102">
        <f t="shared" si="3"/>
        <v>93</v>
      </c>
    </row>
    <row r="103" spans="19:23" ht="12.75">
      <c r="S103">
        <f t="shared" si="4"/>
        <v>6.999999999999991</v>
      </c>
      <c r="W103">
        <f t="shared" si="3"/>
        <v>94</v>
      </c>
    </row>
    <row r="104" spans="19:23" ht="12.75">
      <c r="S104">
        <f t="shared" si="4"/>
        <v>7.099999999999991</v>
      </c>
      <c r="W104">
        <f t="shared" si="3"/>
        <v>95</v>
      </c>
    </row>
    <row r="105" spans="19:23" ht="12.75">
      <c r="S105">
        <f t="shared" si="4"/>
        <v>7.19999999999999</v>
      </c>
      <c r="W105">
        <f t="shared" si="3"/>
        <v>96</v>
      </c>
    </row>
    <row r="106" spans="19:23" ht="12.75">
      <c r="S106">
        <f t="shared" si="4"/>
        <v>7.29999999999999</v>
      </c>
      <c r="W106">
        <f t="shared" si="3"/>
        <v>97</v>
      </c>
    </row>
    <row r="107" spans="19:23" ht="12.75">
      <c r="S107">
        <f t="shared" si="4"/>
        <v>7.39999999999999</v>
      </c>
      <c r="W107">
        <f t="shared" si="3"/>
        <v>98</v>
      </c>
    </row>
    <row r="108" spans="19:23" ht="12.75">
      <c r="S108">
        <f t="shared" si="4"/>
        <v>7.499999999999989</v>
      </c>
      <c r="W108">
        <f t="shared" si="3"/>
        <v>99</v>
      </c>
    </row>
    <row r="109" spans="19:23" ht="12.75">
      <c r="S109">
        <f t="shared" si="4"/>
        <v>7.599999999999989</v>
      </c>
      <c r="W109">
        <f t="shared" si="3"/>
        <v>100</v>
      </c>
    </row>
    <row r="110" spans="19:23" ht="12.75">
      <c r="S110">
        <f t="shared" si="4"/>
        <v>7.699999999999989</v>
      </c>
      <c r="W110">
        <f t="shared" si="3"/>
        <v>101</v>
      </c>
    </row>
    <row r="111" spans="19:23" ht="12.75">
      <c r="S111">
        <f t="shared" si="4"/>
        <v>7.799999999999988</v>
      </c>
      <c r="W111">
        <f t="shared" si="3"/>
        <v>102</v>
      </c>
    </row>
    <row r="112" spans="19:23" ht="12.75">
      <c r="S112">
        <f t="shared" si="4"/>
        <v>7.899999999999988</v>
      </c>
      <c r="W112">
        <f t="shared" si="3"/>
        <v>103</v>
      </c>
    </row>
    <row r="113" spans="19:23" ht="12.75">
      <c r="S113">
        <f t="shared" si="4"/>
        <v>7.999999999999988</v>
      </c>
      <c r="W113">
        <f t="shared" si="3"/>
        <v>104</v>
      </c>
    </row>
    <row r="114" spans="19:23" ht="12.75">
      <c r="S114">
        <f t="shared" si="4"/>
        <v>8.099999999999987</v>
      </c>
      <c r="W114">
        <f t="shared" si="3"/>
        <v>105</v>
      </c>
    </row>
    <row r="115" spans="19:23" ht="12.75">
      <c r="S115">
        <f t="shared" si="4"/>
        <v>8.199999999999987</v>
      </c>
      <c r="W115">
        <f t="shared" si="3"/>
        <v>106</v>
      </c>
    </row>
    <row r="116" spans="19:23" ht="12.75">
      <c r="S116">
        <f t="shared" si="4"/>
        <v>8.299999999999986</v>
      </c>
      <c r="W116">
        <f t="shared" si="3"/>
        <v>107</v>
      </c>
    </row>
    <row r="117" spans="19:23" ht="12.75">
      <c r="S117">
        <f t="shared" si="4"/>
        <v>8.399999999999986</v>
      </c>
      <c r="W117">
        <f t="shared" si="3"/>
        <v>108</v>
      </c>
    </row>
    <row r="118" spans="19:23" ht="12.75">
      <c r="S118">
        <f t="shared" si="4"/>
        <v>8.499999999999986</v>
      </c>
      <c r="W118">
        <f t="shared" si="3"/>
        <v>109</v>
      </c>
    </row>
    <row r="119" spans="19:23" ht="12.75">
      <c r="S119">
        <f t="shared" si="4"/>
        <v>8.599999999999985</v>
      </c>
      <c r="W119">
        <f t="shared" si="3"/>
        <v>110</v>
      </c>
    </row>
    <row r="120" spans="19:23" ht="12.75">
      <c r="S120">
        <f t="shared" si="4"/>
        <v>8.699999999999985</v>
      </c>
      <c r="W120">
        <f t="shared" si="3"/>
        <v>111</v>
      </c>
    </row>
    <row r="121" spans="19:23" ht="12.75">
      <c r="S121">
        <f t="shared" si="4"/>
        <v>8.799999999999985</v>
      </c>
      <c r="W121">
        <f t="shared" si="3"/>
        <v>112</v>
      </c>
    </row>
    <row r="122" spans="19:23" ht="12.75">
      <c r="S122">
        <f t="shared" si="4"/>
        <v>8.899999999999984</v>
      </c>
      <c r="W122">
        <f t="shared" si="3"/>
        <v>113</v>
      </c>
    </row>
    <row r="123" spans="19:23" ht="12.75">
      <c r="S123">
        <f t="shared" si="4"/>
        <v>8.999999999999984</v>
      </c>
      <c r="W123">
        <f t="shared" si="3"/>
        <v>114</v>
      </c>
    </row>
    <row r="124" spans="19:23" ht="12.75">
      <c r="S124">
        <f t="shared" si="4"/>
        <v>9.099999999999984</v>
      </c>
      <c r="W124">
        <f t="shared" si="3"/>
        <v>115</v>
      </c>
    </row>
    <row r="125" spans="19:23" ht="12.75">
      <c r="S125">
        <f t="shared" si="4"/>
        <v>9.199999999999983</v>
      </c>
      <c r="W125">
        <f t="shared" si="3"/>
        <v>116</v>
      </c>
    </row>
    <row r="126" spans="19:23" ht="12.75">
      <c r="S126">
        <f t="shared" si="4"/>
        <v>9.299999999999983</v>
      </c>
      <c r="W126">
        <f t="shared" si="3"/>
        <v>117</v>
      </c>
    </row>
    <row r="127" spans="19:23" ht="12.75">
      <c r="S127">
        <f t="shared" si="4"/>
        <v>9.399999999999983</v>
      </c>
      <c r="W127">
        <f t="shared" si="3"/>
        <v>118</v>
      </c>
    </row>
    <row r="128" spans="19:23" ht="12.75">
      <c r="S128">
        <f t="shared" si="4"/>
        <v>9.499999999999982</v>
      </c>
      <c r="W128">
        <f t="shared" si="3"/>
        <v>119</v>
      </c>
    </row>
    <row r="129" spans="19:23" ht="12.75">
      <c r="S129">
        <f t="shared" si="4"/>
        <v>9.599999999999982</v>
      </c>
      <c r="W129">
        <f t="shared" si="3"/>
        <v>120</v>
      </c>
    </row>
    <row r="130" spans="19:23" ht="12.75">
      <c r="S130">
        <f>S129+0.1</f>
        <v>9.699999999999982</v>
      </c>
      <c r="W130">
        <f t="shared" si="3"/>
        <v>121</v>
      </c>
    </row>
    <row r="131" spans="19:23" ht="12.75">
      <c r="S131">
        <f>S130+0.1</f>
        <v>9.799999999999981</v>
      </c>
      <c r="W131">
        <f aca="true" t="shared" si="5" ref="W131:W194">W130+1</f>
        <v>122</v>
      </c>
    </row>
    <row r="132" spans="19:23" ht="12.75">
      <c r="S132">
        <f>S131+0.1</f>
        <v>9.89999999999998</v>
      </c>
      <c r="W132">
        <f t="shared" si="5"/>
        <v>123</v>
      </c>
    </row>
    <row r="133" spans="19:23" ht="12.75">
      <c r="S133">
        <f>S132+0.1</f>
        <v>9.99999999999998</v>
      </c>
      <c r="W133">
        <f t="shared" si="5"/>
        <v>124</v>
      </c>
    </row>
    <row r="134" ht="12.75">
      <c r="W134">
        <f t="shared" si="5"/>
        <v>125</v>
      </c>
    </row>
    <row r="135" ht="12.75">
      <c r="W135">
        <f t="shared" si="5"/>
        <v>126</v>
      </c>
    </row>
    <row r="136" ht="12.75">
      <c r="W136">
        <f t="shared" si="5"/>
        <v>127</v>
      </c>
    </row>
    <row r="137" ht="12.75">
      <c r="W137">
        <f t="shared" si="5"/>
        <v>128</v>
      </c>
    </row>
    <row r="138" ht="12.75">
      <c r="W138">
        <f t="shared" si="5"/>
        <v>129</v>
      </c>
    </row>
    <row r="139" ht="12.75">
      <c r="W139">
        <f t="shared" si="5"/>
        <v>130</v>
      </c>
    </row>
    <row r="140" ht="12.75">
      <c r="W140">
        <f t="shared" si="5"/>
        <v>131</v>
      </c>
    </row>
    <row r="141" ht="12.75">
      <c r="W141">
        <f t="shared" si="5"/>
        <v>132</v>
      </c>
    </row>
    <row r="142" ht="12.75">
      <c r="W142">
        <f t="shared" si="5"/>
        <v>133</v>
      </c>
    </row>
    <row r="143" ht="12.75">
      <c r="W143">
        <f t="shared" si="5"/>
        <v>134</v>
      </c>
    </row>
    <row r="144" ht="12.75">
      <c r="W144">
        <f t="shared" si="5"/>
        <v>135</v>
      </c>
    </row>
    <row r="145" ht="12.75">
      <c r="W145">
        <f t="shared" si="5"/>
        <v>136</v>
      </c>
    </row>
    <row r="146" ht="12.75">
      <c r="W146">
        <f t="shared" si="5"/>
        <v>137</v>
      </c>
    </row>
    <row r="147" ht="12.75">
      <c r="W147">
        <f t="shared" si="5"/>
        <v>138</v>
      </c>
    </row>
    <row r="148" ht="12.75">
      <c r="W148">
        <f t="shared" si="5"/>
        <v>139</v>
      </c>
    </row>
    <row r="149" ht="12.75">
      <c r="W149">
        <f t="shared" si="5"/>
        <v>140</v>
      </c>
    </row>
    <row r="150" ht="12.75">
      <c r="W150">
        <f t="shared" si="5"/>
        <v>141</v>
      </c>
    </row>
    <row r="151" ht="12.75">
      <c r="W151">
        <f t="shared" si="5"/>
        <v>142</v>
      </c>
    </row>
    <row r="152" ht="12.75">
      <c r="W152">
        <f t="shared" si="5"/>
        <v>143</v>
      </c>
    </row>
    <row r="153" ht="12.75">
      <c r="W153">
        <f t="shared" si="5"/>
        <v>144</v>
      </c>
    </row>
    <row r="154" ht="12.75">
      <c r="W154">
        <f t="shared" si="5"/>
        <v>145</v>
      </c>
    </row>
    <row r="155" ht="12.75">
      <c r="W155">
        <f t="shared" si="5"/>
        <v>146</v>
      </c>
    </row>
    <row r="156" ht="12.75">
      <c r="W156">
        <f t="shared" si="5"/>
        <v>147</v>
      </c>
    </row>
    <row r="157" ht="12.75">
      <c r="W157">
        <f t="shared" si="5"/>
        <v>148</v>
      </c>
    </row>
    <row r="158" ht="12.75">
      <c r="W158">
        <f t="shared" si="5"/>
        <v>149</v>
      </c>
    </row>
    <row r="159" ht="12.75">
      <c r="W159">
        <f t="shared" si="5"/>
        <v>150</v>
      </c>
    </row>
    <row r="160" ht="12.75">
      <c r="W160">
        <f t="shared" si="5"/>
        <v>151</v>
      </c>
    </row>
    <row r="161" ht="12.75">
      <c r="W161">
        <f t="shared" si="5"/>
        <v>152</v>
      </c>
    </row>
    <row r="162" ht="12.75">
      <c r="W162">
        <f t="shared" si="5"/>
        <v>153</v>
      </c>
    </row>
    <row r="163" ht="12.75">
      <c r="W163">
        <f t="shared" si="5"/>
        <v>154</v>
      </c>
    </row>
    <row r="164" ht="12.75">
      <c r="W164">
        <f t="shared" si="5"/>
        <v>155</v>
      </c>
    </row>
    <row r="165" ht="12.75">
      <c r="W165">
        <f t="shared" si="5"/>
        <v>156</v>
      </c>
    </row>
    <row r="166" ht="12.75">
      <c r="W166">
        <f t="shared" si="5"/>
        <v>157</v>
      </c>
    </row>
    <row r="167" ht="12.75">
      <c r="W167">
        <f t="shared" si="5"/>
        <v>158</v>
      </c>
    </row>
    <row r="168" ht="12.75">
      <c r="W168">
        <f t="shared" si="5"/>
        <v>159</v>
      </c>
    </row>
    <row r="169" ht="12.75">
      <c r="W169">
        <f t="shared" si="5"/>
        <v>160</v>
      </c>
    </row>
    <row r="170" ht="12.75">
      <c r="W170">
        <f t="shared" si="5"/>
        <v>161</v>
      </c>
    </row>
    <row r="171" ht="12.75">
      <c r="W171">
        <f t="shared" si="5"/>
        <v>162</v>
      </c>
    </row>
    <row r="172" ht="12.75">
      <c r="W172">
        <f t="shared" si="5"/>
        <v>163</v>
      </c>
    </row>
    <row r="173" ht="12.75">
      <c r="W173">
        <f t="shared" si="5"/>
        <v>164</v>
      </c>
    </row>
    <row r="174" ht="12.75">
      <c r="W174">
        <f t="shared" si="5"/>
        <v>165</v>
      </c>
    </row>
    <row r="175" ht="12.75">
      <c r="W175">
        <f t="shared" si="5"/>
        <v>166</v>
      </c>
    </row>
    <row r="176" ht="12.75">
      <c r="W176">
        <f t="shared" si="5"/>
        <v>167</v>
      </c>
    </row>
    <row r="177" ht="12.75">
      <c r="W177">
        <f t="shared" si="5"/>
        <v>168</v>
      </c>
    </row>
    <row r="178" ht="12.75">
      <c r="W178">
        <f t="shared" si="5"/>
        <v>169</v>
      </c>
    </row>
    <row r="179" ht="12.75">
      <c r="W179">
        <f t="shared" si="5"/>
        <v>170</v>
      </c>
    </row>
    <row r="180" ht="12.75">
      <c r="W180">
        <f t="shared" si="5"/>
        <v>171</v>
      </c>
    </row>
    <row r="181" ht="12.75">
      <c r="W181">
        <f t="shared" si="5"/>
        <v>172</v>
      </c>
    </row>
    <row r="182" ht="12.75">
      <c r="W182">
        <f t="shared" si="5"/>
        <v>173</v>
      </c>
    </row>
    <row r="183" ht="12.75">
      <c r="W183">
        <f t="shared" si="5"/>
        <v>174</v>
      </c>
    </row>
    <row r="184" ht="12.75">
      <c r="W184">
        <f t="shared" si="5"/>
        <v>175</v>
      </c>
    </row>
    <row r="185" ht="12.75">
      <c r="W185">
        <f t="shared" si="5"/>
        <v>176</v>
      </c>
    </row>
    <row r="186" ht="12.75">
      <c r="W186">
        <f t="shared" si="5"/>
        <v>177</v>
      </c>
    </row>
    <row r="187" ht="12.75">
      <c r="W187">
        <f t="shared" si="5"/>
        <v>178</v>
      </c>
    </row>
    <row r="188" ht="12.75">
      <c r="W188">
        <f t="shared" si="5"/>
        <v>179</v>
      </c>
    </row>
    <row r="189" ht="12.75">
      <c r="W189">
        <f t="shared" si="5"/>
        <v>180</v>
      </c>
    </row>
    <row r="190" ht="12.75">
      <c r="W190">
        <f t="shared" si="5"/>
        <v>181</v>
      </c>
    </row>
    <row r="191" ht="12.75">
      <c r="W191">
        <f t="shared" si="5"/>
        <v>182</v>
      </c>
    </row>
    <row r="192" ht="12.75">
      <c r="W192">
        <f t="shared" si="5"/>
        <v>183</v>
      </c>
    </row>
    <row r="193" ht="12.75">
      <c r="W193">
        <f t="shared" si="5"/>
        <v>184</v>
      </c>
    </row>
    <row r="194" ht="12.75">
      <c r="W194">
        <f t="shared" si="5"/>
        <v>185</v>
      </c>
    </row>
    <row r="195" ht="12.75">
      <c r="W195">
        <f aca="true" t="shared" si="6" ref="W195:W209">W194+1</f>
        <v>186</v>
      </c>
    </row>
    <row r="196" ht="12.75">
      <c r="W196">
        <f t="shared" si="6"/>
        <v>187</v>
      </c>
    </row>
    <row r="197" ht="12.75">
      <c r="W197">
        <f t="shared" si="6"/>
        <v>188</v>
      </c>
    </row>
    <row r="198" ht="12.75">
      <c r="W198">
        <f t="shared" si="6"/>
        <v>189</v>
      </c>
    </row>
    <row r="199" ht="12.75">
      <c r="W199">
        <f t="shared" si="6"/>
        <v>190</v>
      </c>
    </row>
    <row r="200" ht="12.75">
      <c r="W200">
        <f t="shared" si="6"/>
        <v>191</v>
      </c>
    </row>
    <row r="201" ht="12.75">
      <c r="W201">
        <f t="shared" si="6"/>
        <v>192</v>
      </c>
    </row>
    <row r="202" ht="12.75">
      <c r="W202">
        <f t="shared" si="6"/>
        <v>193</v>
      </c>
    </row>
    <row r="203" ht="12.75">
      <c r="W203">
        <f t="shared" si="6"/>
        <v>194</v>
      </c>
    </row>
    <row r="204" ht="12.75">
      <c r="W204">
        <f t="shared" si="6"/>
        <v>195</v>
      </c>
    </row>
    <row r="205" ht="12.75">
      <c r="W205">
        <f t="shared" si="6"/>
        <v>196</v>
      </c>
    </row>
    <row r="206" ht="12.75">
      <c r="W206">
        <f t="shared" si="6"/>
        <v>197</v>
      </c>
    </row>
    <row r="207" ht="12.75">
      <c r="W207">
        <f t="shared" si="6"/>
        <v>198</v>
      </c>
    </row>
    <row r="208" ht="12.75">
      <c r="W208">
        <f t="shared" si="6"/>
        <v>199</v>
      </c>
    </row>
    <row r="209" ht="12.75">
      <c r="W209">
        <f t="shared" si="6"/>
        <v>200</v>
      </c>
    </row>
  </sheetData>
  <dataValidations count="7">
    <dataValidation type="list" allowBlank="1" showInputMessage="1" showErrorMessage="1" sqref="B13">
      <formula1>$Q$34:$Q$36</formula1>
    </dataValidation>
    <dataValidation type="list" allowBlank="1" showInputMessage="1" showErrorMessage="1" sqref="D4">
      <formula1>$R$34:$R$37</formula1>
    </dataValidation>
    <dataValidation type="list" allowBlank="1" showInputMessage="1" showErrorMessage="1" sqref="D13">
      <formula1>$S$34:$S$133</formula1>
    </dataValidation>
    <dataValidation type="list" allowBlank="1" showInputMessage="1" showErrorMessage="1" sqref="B4">
      <formula1>$B$35:$B$60</formula1>
    </dataValidation>
    <dataValidation type="list" allowBlank="1" showInputMessage="1" showErrorMessage="1" sqref="P6">
      <formula1>$B$40:$B$43</formula1>
    </dataValidation>
    <dataValidation type="list" allowBlank="1" showInputMessage="1" showErrorMessage="1" sqref="H13">
      <formula1>$W$1:$W$209</formula1>
    </dataValidation>
    <dataValidation type="list" allowBlank="1" showInputMessage="1" showErrorMessage="1" sqref="H5 H7">
      <formula1>$S$34:$S$133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E43"/>
  <sheetViews>
    <sheetView workbookViewId="0" topLeftCell="A1">
      <selection activeCell="B32" sqref="B32"/>
    </sheetView>
  </sheetViews>
  <sheetFormatPr defaultColWidth="9.140625" defaultRowHeight="12.75"/>
  <cols>
    <col min="2" max="2" width="25.57421875" style="0" bestFit="1" customWidth="1"/>
    <col min="4" max="4" width="10.140625" style="0" bestFit="1" customWidth="1"/>
  </cols>
  <sheetData>
    <row r="1" ht="12.75">
      <c r="E1" s="8"/>
    </row>
    <row r="2" ht="12.75">
      <c r="E2" s="8"/>
    </row>
    <row r="40" ht="12.75">
      <c r="B40" t="s">
        <v>2</v>
      </c>
    </row>
    <row r="41" ht="12.75">
      <c r="B41" t="s">
        <v>3</v>
      </c>
    </row>
    <row r="42" ht="12.75">
      <c r="B42" t="s">
        <v>4</v>
      </c>
    </row>
    <row r="43" ht="12.75">
      <c r="B43" t="s">
        <v>5</v>
      </c>
    </row>
  </sheetData>
  <dataValidations count="1">
    <dataValidation type="list" allowBlank="1" showInputMessage="1" showErrorMessage="1" sqref="E2">
      <formula1>$B$40:$B$43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2002-09-25T15:10:45Z</dcterms:created>
  <dcterms:modified xsi:type="dcterms:W3CDTF">2002-10-04T13:35:01Z</dcterms:modified>
  <cp:category/>
  <cp:version/>
  <cp:contentType/>
  <cp:contentStatus/>
</cp:coreProperties>
</file>